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atalina Merisanu\Desktop\18.sedinta iulie\punct suplimentar nr 1 cont executie\"/>
    </mc:Choice>
  </mc:AlternateContent>
  <xr:revisionPtr revIDLastSave="0" documentId="13_ncr:1_{304DEA58-0119-45A2-B947-ECE25F299C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3" i="1" l="1"/>
  <c r="C33" i="1"/>
  <c r="D32" i="1"/>
  <c r="C32" i="1"/>
  <c r="E13" i="1" l="1"/>
  <c r="E12" i="1"/>
  <c r="E11" i="1"/>
  <c r="E10" i="1"/>
  <c r="E9" i="1"/>
  <c r="E8" i="1"/>
  <c r="D34" i="1"/>
  <c r="E34" i="1"/>
  <c r="D31" i="1"/>
  <c r="D27" i="1"/>
  <c r="E27" i="1"/>
  <c r="C34" i="1"/>
  <c r="C31" i="1"/>
  <c r="C20" i="1"/>
  <c r="E33" i="1"/>
  <c r="E32" i="1"/>
  <c r="E31" i="1" s="1"/>
  <c r="D22" i="1"/>
  <c r="E22" i="1"/>
  <c r="C22" i="1"/>
  <c r="D20" i="1"/>
  <c r="E20" i="1"/>
  <c r="E19" i="1" l="1"/>
  <c r="D19" i="1"/>
  <c r="C27" i="1"/>
  <c r="C19" i="1" s="1"/>
  <c r="D7" i="1"/>
  <c r="E7" i="1"/>
  <c r="C7" i="1"/>
  <c r="E37" i="1" l="1"/>
</calcChain>
</file>

<file path=xl/sharedStrings.xml><?xml version="1.0" encoding="utf-8"?>
<sst xmlns="http://schemas.openxmlformats.org/spreadsheetml/2006/main" count="73" uniqueCount="65">
  <si>
    <t>Judetul Hunedoara</t>
  </si>
  <si>
    <t>Consiliul local al Municipiului Vulcan</t>
  </si>
  <si>
    <t>Denumirea indicatorilor</t>
  </si>
  <si>
    <t>Cod indicator</t>
  </si>
  <si>
    <t>Prevederi bugetare anuale aprobate la finele perioadei de raportare</t>
  </si>
  <si>
    <t>Prevederi trimestriale aprobate la finele perioadei de raportare</t>
  </si>
  <si>
    <t>Incasari / Plati la data de 30.06.2026</t>
  </si>
  <si>
    <t>VENITURI - TOTAL</t>
  </si>
  <si>
    <t>Alte venituri din concesiuni si inchirieri de catre institutiile publice</t>
  </si>
  <si>
    <t>Venituri din prestari de servicii</t>
  </si>
  <si>
    <t>Alte venituri</t>
  </si>
  <si>
    <t>CHELTUIELI - TOTAL</t>
  </si>
  <si>
    <t>TITLUL I CHELTUIELI DE PERSONAL</t>
  </si>
  <si>
    <t>TITLUL II BUNURI SI SERVICII</t>
  </si>
  <si>
    <t>TITLUL XI ALTE CHELTUIELI</t>
  </si>
  <si>
    <t>Titlul XXII Plati efectuate in anii precedenti si recuperate in anul curent</t>
  </si>
  <si>
    <t>CAP. Invatamant</t>
  </si>
  <si>
    <t>CAP. Sanatate</t>
  </si>
  <si>
    <t>CAP. Cultura, recreere si religie</t>
  </si>
  <si>
    <t>CAP. Locuinte, servicii si dezvoltare publica</t>
  </si>
  <si>
    <t>CAP. Protectia mediului</t>
  </si>
  <si>
    <t>Excedentul / Deficitul sectiunii de functionare</t>
  </si>
  <si>
    <t>SECRETAR GENERAL</t>
  </si>
  <si>
    <t>Rogobete Mihaela</t>
  </si>
  <si>
    <t>SECTIUNEA DE FUNCTIONARE</t>
  </si>
  <si>
    <t>CONTUL DE EXECUTIE A BUGETULUI INSTITUTIILOR PUBLICE FINANTATE DIN VENITURI PROPRII SI SUBVENTII (DE SUBORDONARE LOCALA) LA DATA DE 30.06.2026</t>
  </si>
  <si>
    <t>30100530</t>
  </si>
  <si>
    <t>Taxe si alte venituri in învatamânt</t>
  </si>
  <si>
    <t>Venituri din contractele incheiate cu casele de asigurari sociale de sanatate</t>
  </si>
  <si>
    <t>Venituri din contractele incheiate cu directiile de sanatate publica din sume alocate de la bugetul de stat</t>
  </si>
  <si>
    <t>331030</t>
  </si>
  <si>
    <t>Alte venituri din prestari de servicii si alte activitati</t>
  </si>
  <si>
    <t>361050</t>
  </si>
  <si>
    <t>Varsaminte din sectiunea de functionare pentru finantarea sectiunii de dezvoltare a bugetului local (cu semnul minus)</t>
  </si>
  <si>
    <t>371003</t>
  </si>
  <si>
    <t>Subventii pentru institutii publice</t>
  </si>
  <si>
    <t>431009</t>
  </si>
  <si>
    <t>Subventii din bugetul Fondului national unic de asigurari sociale de sanatate pentru acoperirea cresterilor salariale</t>
  </si>
  <si>
    <t>431033</t>
  </si>
  <si>
    <t>6510</t>
  </si>
  <si>
    <t>6510.20</t>
  </si>
  <si>
    <t>6610</t>
  </si>
  <si>
    <t>6610.10</t>
  </si>
  <si>
    <t>6610.20</t>
  </si>
  <si>
    <t>6610.59</t>
  </si>
  <si>
    <t>6610.85</t>
  </si>
  <si>
    <t>6710</t>
  </si>
  <si>
    <t>6710.20</t>
  </si>
  <si>
    <t>6710.85</t>
  </si>
  <si>
    <t>7010</t>
  </si>
  <si>
    <t>7010.10</t>
  </si>
  <si>
    <t>6710.10</t>
  </si>
  <si>
    <t>7010.20</t>
  </si>
  <si>
    <t>7410.10</t>
  </si>
  <si>
    <t>7410</t>
  </si>
  <si>
    <t>7410.20</t>
  </si>
  <si>
    <t>331005</t>
  </si>
  <si>
    <t>331008</t>
  </si>
  <si>
    <t>331021</t>
  </si>
  <si>
    <t>331050</t>
  </si>
  <si>
    <t>401015</t>
  </si>
  <si>
    <t>Sume din excedentul bugetului local sectiunea de dezvoltare</t>
  </si>
  <si>
    <t>Anexa 4 la HCL NR. 141/2026</t>
  </si>
  <si>
    <t xml:space="preserve">CONSILIER LOCAL </t>
  </si>
  <si>
    <t xml:space="preserve">Govor Florin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</si>
</sst>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0" borderId="1" xfId="0" applyBorder="1" applyAlignment="1">
      <alignment wrapText="1"/>
    </xf>
    <xf numFmtId="49" fontId="0" fillId="0" borderId="1" xfId="0" applyNumberFormat="1" applyBorder="1" applyAlignment="1">
      <alignment horizontal="center"/>
    </xf>
    <xf numFmtId="4" fontId="0" fillId="2" borderId="1" xfId="0" applyNumberFormat="1" applyFill="1" applyBorder="1"/>
    <xf numFmtId="4" fontId="0" fillId="0" borderId="1" xfId="0" applyNumberFormat="1" applyBorder="1"/>
    <xf numFmtId="49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4" fontId="0" fillId="0" borderId="0" xfId="0" applyNumberFormat="1"/>
    <xf numFmtId="0" fontId="0" fillId="0" borderId="0" xfId="0" applyAlignment="1">
      <alignment horizontal="right"/>
    </xf>
    <xf numFmtId="4" fontId="0" fillId="0" borderId="2" xfId="0" applyNumberFormat="1" applyBorder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0"/>
  <sheetViews>
    <sheetView tabSelected="1" topLeftCell="A37" workbookViewId="0">
      <selection activeCell="A40" sqref="A40"/>
    </sheetView>
  </sheetViews>
  <sheetFormatPr defaultRowHeight="15" x14ac:dyDescent="0.25"/>
  <cols>
    <col min="1" max="1" width="31" style="2" customWidth="1"/>
    <col min="2" max="2" width="13.28515625" style="1" customWidth="1"/>
    <col min="3" max="3" width="18" customWidth="1"/>
    <col min="4" max="4" width="18.28515625" customWidth="1"/>
    <col min="5" max="5" width="14.7109375" customWidth="1"/>
    <col min="7" max="7" width="12.5703125" bestFit="1" customWidth="1"/>
    <col min="8" max="8" width="11.5703125" bestFit="1" customWidth="1"/>
    <col min="9" max="9" width="10.7109375" bestFit="1" customWidth="1"/>
  </cols>
  <sheetData>
    <row r="1" spans="1:9" x14ac:dyDescent="0.25">
      <c r="A1" s="2" t="s">
        <v>0</v>
      </c>
      <c r="B1"/>
      <c r="D1" s="16" t="s">
        <v>62</v>
      </c>
      <c r="E1" s="16"/>
    </row>
    <row r="2" spans="1:9" ht="30" x14ac:dyDescent="0.25">
      <c r="A2" s="2" t="s">
        <v>1</v>
      </c>
      <c r="B2"/>
    </row>
    <row r="3" spans="1:9" ht="30" customHeight="1" x14ac:dyDescent="0.25">
      <c r="A3" s="18" t="s">
        <v>25</v>
      </c>
      <c r="B3" s="18"/>
      <c r="C3" s="18"/>
      <c r="D3" s="18"/>
      <c r="E3" s="18"/>
    </row>
    <row r="4" spans="1:9" x14ac:dyDescent="0.25">
      <c r="A4" s="18" t="s">
        <v>24</v>
      </c>
      <c r="B4" s="18"/>
      <c r="C4" s="18"/>
      <c r="D4" s="18"/>
      <c r="E4" s="18"/>
    </row>
    <row r="5" spans="1:9" x14ac:dyDescent="0.25">
      <c r="B5"/>
    </row>
    <row r="6" spans="1:9" ht="75" x14ac:dyDescent="0.25">
      <c r="A6" s="4" t="s">
        <v>2</v>
      </c>
      <c r="B6" s="4" t="s">
        <v>3</v>
      </c>
      <c r="C6" s="4" t="s">
        <v>4</v>
      </c>
      <c r="D6" s="4" t="s">
        <v>5</v>
      </c>
      <c r="E6" s="4" t="s">
        <v>6</v>
      </c>
    </row>
    <row r="7" spans="1:9" x14ac:dyDescent="0.25">
      <c r="A7" s="5" t="s">
        <v>7</v>
      </c>
      <c r="B7" s="6"/>
      <c r="C7" s="9">
        <f>SUM(C8:C18)</f>
        <v>45593100</v>
      </c>
      <c r="D7" s="9">
        <f>SUM(D8:D18)</f>
        <v>28902600</v>
      </c>
      <c r="E7" s="9">
        <f>SUM(E8:E18)</f>
        <v>22863809.380000003</v>
      </c>
      <c r="F7" s="14"/>
    </row>
    <row r="8" spans="1:9" ht="45" x14ac:dyDescent="0.25">
      <c r="A8" s="7" t="s">
        <v>8</v>
      </c>
      <c r="B8" s="8" t="s">
        <v>26</v>
      </c>
      <c r="C8" s="10">
        <v>217000</v>
      </c>
      <c r="D8" s="10">
        <v>154000</v>
      </c>
      <c r="E8" s="10">
        <f>114213.94</f>
        <v>114213.94</v>
      </c>
      <c r="F8" s="14"/>
    </row>
    <row r="9" spans="1:9" ht="15" customHeight="1" x14ac:dyDescent="0.25">
      <c r="A9" s="7" t="s">
        <v>27</v>
      </c>
      <c r="B9" s="8" t="s">
        <v>56</v>
      </c>
      <c r="C9" s="10">
        <v>252000</v>
      </c>
      <c r="D9" s="10">
        <v>182000</v>
      </c>
      <c r="E9" s="10">
        <f>87914</f>
        <v>87914</v>
      </c>
      <c r="F9" s="14"/>
      <c r="I9" s="13"/>
    </row>
    <row r="10" spans="1:9" x14ac:dyDescent="0.25">
      <c r="A10" s="7" t="s">
        <v>9</v>
      </c>
      <c r="B10" s="8" t="s">
        <v>57</v>
      </c>
      <c r="C10" s="10">
        <v>3549100</v>
      </c>
      <c r="D10" s="10">
        <v>2990600</v>
      </c>
      <c r="E10" s="10">
        <f>1842831.61</f>
        <v>1842831.61</v>
      </c>
    </row>
    <row r="11" spans="1:9" ht="15" customHeight="1" x14ac:dyDescent="0.25">
      <c r="A11" s="7" t="s">
        <v>28</v>
      </c>
      <c r="B11" s="8" t="s">
        <v>58</v>
      </c>
      <c r="C11" s="10">
        <v>14400000</v>
      </c>
      <c r="D11" s="10">
        <v>11100000</v>
      </c>
      <c r="E11" s="10">
        <f>6891571.17</f>
        <v>6891571.1699999999</v>
      </c>
    </row>
    <row r="12" spans="1:9" ht="15" customHeight="1" x14ac:dyDescent="0.25">
      <c r="A12" s="7" t="s">
        <v>29</v>
      </c>
      <c r="B12" s="8" t="s">
        <v>30</v>
      </c>
      <c r="C12" s="10">
        <v>2440000</v>
      </c>
      <c r="D12" s="10">
        <v>1760000</v>
      </c>
      <c r="E12" s="10">
        <f>1144101.6</f>
        <v>1144101.6000000001</v>
      </c>
    </row>
    <row r="13" spans="1:9" ht="30" x14ac:dyDescent="0.25">
      <c r="A13" s="7" t="s">
        <v>31</v>
      </c>
      <c r="B13" s="8" t="s">
        <v>59</v>
      </c>
      <c r="C13" s="10">
        <v>20000</v>
      </c>
      <c r="D13" s="10">
        <v>20000</v>
      </c>
      <c r="E13" s="10">
        <f>10799+14335.74</f>
        <v>25134.739999999998</v>
      </c>
    </row>
    <row r="14" spans="1:9" x14ac:dyDescent="0.25">
      <c r="A14" s="7" t="s">
        <v>10</v>
      </c>
      <c r="B14" s="8" t="s">
        <v>32</v>
      </c>
      <c r="C14" s="10">
        <v>480000</v>
      </c>
      <c r="D14" s="10">
        <v>181700</v>
      </c>
      <c r="E14" s="10">
        <v>109575</v>
      </c>
    </row>
    <row r="15" spans="1:9" ht="75" x14ac:dyDescent="0.25">
      <c r="A15" s="7" t="s">
        <v>33</v>
      </c>
      <c r="B15" s="8" t="s">
        <v>34</v>
      </c>
      <c r="C15" s="10">
        <v>-365000</v>
      </c>
      <c r="D15" s="10">
        <v>-365000</v>
      </c>
      <c r="E15" s="10">
        <v>0</v>
      </c>
    </row>
    <row r="16" spans="1:9" ht="30" x14ac:dyDescent="0.25">
      <c r="A16" s="7" t="s">
        <v>61</v>
      </c>
      <c r="B16" s="8" t="s">
        <v>60</v>
      </c>
      <c r="C16" s="10">
        <v>0</v>
      </c>
      <c r="D16" s="10">
        <v>0</v>
      </c>
      <c r="E16" s="10">
        <v>462221.32</v>
      </c>
    </row>
    <row r="17" spans="1:9" ht="15" customHeight="1" x14ac:dyDescent="0.25">
      <c r="A17" s="7" t="s">
        <v>35</v>
      </c>
      <c r="B17" s="8" t="s">
        <v>36</v>
      </c>
      <c r="C17" s="10">
        <v>1600000</v>
      </c>
      <c r="D17" s="10">
        <v>963300</v>
      </c>
      <c r="E17" s="10">
        <v>886343</v>
      </c>
    </row>
    <row r="18" spans="1:9" ht="15" customHeight="1" x14ac:dyDescent="0.25">
      <c r="A18" s="7" t="s">
        <v>37</v>
      </c>
      <c r="B18" s="8" t="s">
        <v>38</v>
      </c>
      <c r="C18" s="10">
        <v>23000000</v>
      </c>
      <c r="D18" s="10">
        <v>11916000</v>
      </c>
      <c r="E18" s="10">
        <v>11299903</v>
      </c>
    </row>
    <row r="19" spans="1:9" x14ac:dyDescent="0.25">
      <c r="A19" s="5" t="s">
        <v>11</v>
      </c>
      <c r="B19" s="6"/>
      <c r="C19" s="9">
        <f>C20+C22+C27+C31+C34</f>
        <v>46061290</v>
      </c>
      <c r="D19" s="9">
        <f t="shared" ref="D19:E19" si="0">D20+D22+D27+D31+D34</f>
        <v>29365790</v>
      </c>
      <c r="E19" s="9">
        <f t="shared" si="0"/>
        <v>22300181.48</v>
      </c>
      <c r="H19" s="13"/>
      <c r="I19" s="13"/>
    </row>
    <row r="20" spans="1:9" x14ac:dyDescent="0.25">
      <c r="A20" s="5" t="s">
        <v>16</v>
      </c>
      <c r="B20" s="11" t="s">
        <v>39</v>
      </c>
      <c r="C20" s="9">
        <f>C21</f>
        <v>277960</v>
      </c>
      <c r="D20" s="9">
        <f t="shared" ref="D20:E20" si="1">D21</f>
        <v>197960</v>
      </c>
      <c r="E20" s="9">
        <f t="shared" si="1"/>
        <v>83936.65</v>
      </c>
      <c r="F20" s="14"/>
    </row>
    <row r="21" spans="1:9" x14ac:dyDescent="0.25">
      <c r="A21" s="7" t="s">
        <v>13</v>
      </c>
      <c r="B21" s="8" t="s">
        <v>40</v>
      </c>
      <c r="C21" s="10">
        <v>277960</v>
      </c>
      <c r="D21" s="10">
        <v>197960</v>
      </c>
      <c r="E21" s="10">
        <v>83936.65</v>
      </c>
      <c r="F21" s="14"/>
    </row>
    <row r="22" spans="1:9" x14ac:dyDescent="0.25">
      <c r="A22" s="5" t="s">
        <v>17</v>
      </c>
      <c r="B22" s="11" t="s">
        <v>41</v>
      </c>
      <c r="C22" s="9">
        <f>C23+C24+C25+C26</f>
        <v>39936500</v>
      </c>
      <c r="D22" s="9">
        <f t="shared" ref="D22:E22" si="2">D23+D24+D25+D26</f>
        <v>24802500</v>
      </c>
      <c r="E22" s="9">
        <f t="shared" si="2"/>
        <v>19324995.100000001</v>
      </c>
      <c r="F22" s="14"/>
      <c r="I22" s="13"/>
    </row>
    <row r="23" spans="1:9" x14ac:dyDescent="0.25">
      <c r="A23" s="7" t="s">
        <v>12</v>
      </c>
      <c r="B23" s="8" t="s">
        <v>42</v>
      </c>
      <c r="C23" s="10">
        <v>35000000</v>
      </c>
      <c r="D23" s="10">
        <v>19920000</v>
      </c>
      <c r="E23" s="10">
        <v>16528650</v>
      </c>
    </row>
    <row r="24" spans="1:9" x14ac:dyDescent="0.25">
      <c r="A24" s="7" t="s">
        <v>13</v>
      </c>
      <c r="B24" s="8" t="s">
        <v>43</v>
      </c>
      <c r="C24" s="10">
        <v>4816500</v>
      </c>
      <c r="D24" s="10">
        <v>4792500</v>
      </c>
      <c r="E24" s="10">
        <v>2845555.1</v>
      </c>
    </row>
    <row r="25" spans="1:9" x14ac:dyDescent="0.25">
      <c r="A25" s="7" t="s">
        <v>14</v>
      </c>
      <c r="B25" s="8" t="s">
        <v>44</v>
      </c>
      <c r="C25" s="10">
        <v>120000</v>
      </c>
      <c r="D25" s="10">
        <v>90000</v>
      </c>
      <c r="E25" s="10">
        <v>70639</v>
      </c>
    </row>
    <row r="26" spans="1:9" ht="45" x14ac:dyDescent="0.25">
      <c r="A26" s="7" t="s">
        <v>15</v>
      </c>
      <c r="B26" s="8" t="s">
        <v>45</v>
      </c>
      <c r="C26" s="10">
        <v>0</v>
      </c>
      <c r="D26" s="10">
        <v>0</v>
      </c>
      <c r="E26" s="10">
        <v>-119849</v>
      </c>
    </row>
    <row r="27" spans="1:9" x14ac:dyDescent="0.25">
      <c r="A27" s="5" t="s">
        <v>18</v>
      </c>
      <c r="B27" s="11" t="s">
        <v>46</v>
      </c>
      <c r="C27" s="9">
        <f>C28+C29+C30</f>
        <v>2065000</v>
      </c>
      <c r="D27" s="9">
        <f t="shared" ref="D27:E27" si="3">D28+D29+D30</f>
        <v>1130000</v>
      </c>
      <c r="E27" s="9">
        <f t="shared" si="3"/>
        <v>959247.15999999992</v>
      </c>
    </row>
    <row r="28" spans="1:9" x14ac:dyDescent="0.25">
      <c r="A28" s="7" t="s">
        <v>12</v>
      </c>
      <c r="B28" s="8" t="s">
        <v>51</v>
      </c>
      <c r="C28" s="10">
        <v>1144300</v>
      </c>
      <c r="D28" s="10">
        <v>511300</v>
      </c>
      <c r="E28" s="10">
        <v>477400</v>
      </c>
    </row>
    <row r="29" spans="1:9" x14ac:dyDescent="0.25">
      <c r="A29" s="7" t="s">
        <v>13</v>
      </c>
      <c r="B29" s="8" t="s">
        <v>47</v>
      </c>
      <c r="C29" s="10">
        <v>928700</v>
      </c>
      <c r="D29" s="10">
        <v>626700</v>
      </c>
      <c r="E29" s="10">
        <v>503810.16</v>
      </c>
    </row>
    <row r="30" spans="1:9" ht="45" x14ac:dyDescent="0.25">
      <c r="A30" s="7" t="s">
        <v>15</v>
      </c>
      <c r="B30" s="8" t="s">
        <v>48</v>
      </c>
      <c r="C30" s="10">
        <v>-8000</v>
      </c>
      <c r="D30" s="10">
        <v>-8000</v>
      </c>
      <c r="E30" s="10">
        <v>-21963</v>
      </c>
    </row>
    <row r="31" spans="1:9" ht="30" x14ac:dyDescent="0.25">
      <c r="A31" s="5" t="s">
        <v>19</v>
      </c>
      <c r="B31" s="11" t="s">
        <v>49</v>
      </c>
      <c r="C31" s="9">
        <f>C32+C33</f>
        <v>1721200</v>
      </c>
      <c r="D31" s="9">
        <f t="shared" ref="D31:E31" si="4">D32+D33</f>
        <v>1454200</v>
      </c>
      <c r="E31" s="9">
        <f t="shared" si="4"/>
        <v>870707.78</v>
      </c>
    </row>
    <row r="32" spans="1:9" x14ac:dyDescent="0.25">
      <c r="A32" s="7" t="s">
        <v>12</v>
      </c>
      <c r="B32" s="8" t="s">
        <v>50</v>
      </c>
      <c r="C32" s="10">
        <f>116000+1085200</f>
        <v>1201200</v>
      </c>
      <c r="D32" s="10">
        <f>90000+957200</f>
        <v>1047200</v>
      </c>
      <c r="E32" s="10">
        <f>35392+706552</f>
        <v>741944</v>
      </c>
    </row>
    <row r="33" spans="1:9" x14ac:dyDescent="0.25">
      <c r="A33" s="7" t="s">
        <v>13</v>
      </c>
      <c r="B33" s="8" t="s">
        <v>52</v>
      </c>
      <c r="C33" s="10">
        <f>81000+439000</f>
        <v>520000</v>
      </c>
      <c r="D33" s="10">
        <f>49000+358000</f>
        <v>407000</v>
      </c>
      <c r="E33" s="10">
        <f>1800.26+126963.52</f>
        <v>128763.78</v>
      </c>
    </row>
    <row r="34" spans="1:9" x14ac:dyDescent="0.25">
      <c r="A34" s="5" t="s">
        <v>20</v>
      </c>
      <c r="B34" s="11" t="s">
        <v>54</v>
      </c>
      <c r="C34" s="9">
        <f>C35+C36</f>
        <v>2060630</v>
      </c>
      <c r="D34" s="9">
        <f t="shared" ref="D34:E34" si="5">D35+D36</f>
        <v>1781130</v>
      </c>
      <c r="E34" s="9">
        <f t="shared" si="5"/>
        <v>1061294.79</v>
      </c>
    </row>
    <row r="35" spans="1:9" x14ac:dyDescent="0.25">
      <c r="A35" s="7" t="s">
        <v>12</v>
      </c>
      <c r="B35" s="8" t="s">
        <v>53</v>
      </c>
      <c r="C35" s="10">
        <v>1265130</v>
      </c>
      <c r="D35" s="10">
        <v>1120130</v>
      </c>
      <c r="E35" s="10">
        <v>696865</v>
      </c>
      <c r="F35" s="14"/>
      <c r="G35" s="15"/>
    </row>
    <row r="36" spans="1:9" x14ac:dyDescent="0.25">
      <c r="A36" s="7" t="s">
        <v>13</v>
      </c>
      <c r="B36" s="8" t="s">
        <v>55</v>
      </c>
      <c r="C36" s="10">
        <v>795500</v>
      </c>
      <c r="D36" s="10">
        <v>661000</v>
      </c>
      <c r="E36" s="10">
        <v>364429.79</v>
      </c>
      <c r="F36" s="14"/>
      <c r="G36" s="15"/>
    </row>
    <row r="37" spans="1:9" ht="30" x14ac:dyDescent="0.25">
      <c r="A37" s="5" t="s">
        <v>21</v>
      </c>
      <c r="B37" s="12"/>
      <c r="C37" s="9"/>
      <c r="D37" s="9"/>
      <c r="E37" s="9">
        <f>E7-E19</f>
        <v>563627.90000000224</v>
      </c>
      <c r="F37" s="14"/>
      <c r="G37" s="13"/>
      <c r="I37" s="13"/>
    </row>
    <row r="39" spans="1:9" x14ac:dyDescent="0.25">
      <c r="A39" s="3" t="s">
        <v>63</v>
      </c>
      <c r="D39" s="17" t="s">
        <v>22</v>
      </c>
      <c r="E39" s="17"/>
    </row>
    <row r="40" spans="1:9" x14ac:dyDescent="0.25">
      <c r="A40" s="3" t="s">
        <v>64</v>
      </c>
      <c r="D40" s="17" t="s">
        <v>23</v>
      </c>
      <c r="E40" s="17"/>
    </row>
  </sheetData>
  <mergeCells count="5">
    <mergeCell ref="D1:E1"/>
    <mergeCell ref="D39:E39"/>
    <mergeCell ref="D40:E40"/>
    <mergeCell ref="A3:E3"/>
    <mergeCell ref="A4:E4"/>
  </mergeCells>
  <pageMargins left="0.7" right="0.7" top="0.75" bottom="0.75" header="0.3" footer="0.3"/>
  <pageSetup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Anca Barbulescu</dc:creator>
  <cp:lastModifiedBy>Catalina Merisanu</cp:lastModifiedBy>
  <cp:lastPrinted>2026-07-29T10:36:52Z</cp:lastPrinted>
  <dcterms:created xsi:type="dcterms:W3CDTF">2015-06-05T18:19:34Z</dcterms:created>
  <dcterms:modified xsi:type="dcterms:W3CDTF">2026-07-29T10:36:54Z</dcterms:modified>
</cp:coreProperties>
</file>