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13_ncr:1_{B279D361-2B51-41D4-A809-524F2A78BD6A}" xr6:coauthVersionLast="47" xr6:coauthVersionMax="47" xr10:uidLastSave="{00000000-0000-0000-0000-000000000000}"/>
  <bookViews>
    <workbookView xWindow="-120" yWindow="-120" windowWidth="29040" windowHeight="15720" xr2:uid="{E4E15386-EF14-447F-A695-FBDBC0EBFF88}"/>
  </bookViews>
  <sheets>
    <sheet name="Bug Local 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4" i="1" l="1"/>
  <c r="E113" i="1"/>
  <c r="F108" i="1"/>
  <c r="F107" i="1"/>
  <c r="F106" i="1" s="1"/>
  <c r="E107" i="1"/>
  <c r="E106" i="1" s="1"/>
  <c r="D106" i="1"/>
  <c r="E105" i="1"/>
  <c r="E104" i="1" s="1"/>
  <c r="F104" i="1" s="1"/>
  <c r="F102" i="1"/>
  <c r="E101" i="1"/>
  <c r="F101" i="1" s="1"/>
  <c r="E100" i="1"/>
  <c r="F100" i="1" s="1"/>
  <c r="F99" i="1"/>
  <c r="E98" i="1"/>
  <c r="F92" i="1"/>
  <c r="F91" i="1" s="1"/>
  <c r="E91" i="1"/>
  <c r="D91" i="1"/>
  <c r="F90" i="1"/>
  <c r="F89" i="1"/>
  <c r="F88" i="1"/>
  <c r="E87" i="1"/>
  <c r="E85" i="1"/>
  <c r="F85" i="1" s="1"/>
  <c r="F81" i="1"/>
  <c r="E80" i="1"/>
  <c r="F80" i="1" s="1"/>
  <c r="F79" i="1"/>
  <c r="F78" i="1"/>
  <c r="E78" i="1"/>
  <c r="D78" i="1"/>
  <c r="F77" i="1"/>
  <c r="F76" i="1"/>
  <c r="E75" i="1"/>
  <c r="E74" i="1" s="1"/>
  <c r="F74" i="1" s="1"/>
  <c r="F73" i="1"/>
  <c r="E72" i="1"/>
  <c r="E70" i="1"/>
  <c r="F67" i="1"/>
  <c r="F66" i="1"/>
  <c r="E66" i="1"/>
  <c r="E60" i="1" s="1"/>
  <c r="D66" i="1"/>
  <c r="F65" i="1"/>
  <c r="F64" i="1"/>
  <c r="E63" i="1"/>
  <c r="F63" i="1" s="1"/>
  <c r="F62" i="1"/>
  <c r="E61" i="1"/>
  <c r="E57" i="1" s="1"/>
  <c r="F57" i="1" s="1"/>
  <c r="D61" i="1"/>
  <c r="E58" i="1"/>
  <c r="F58" i="1" s="1"/>
  <c r="F54" i="1"/>
  <c r="F53" i="1" s="1"/>
  <c r="E53" i="1"/>
  <c r="E52" i="1" s="1"/>
  <c r="F52" i="1" s="1"/>
  <c r="D53" i="1"/>
  <c r="F49" i="1"/>
  <c r="F48" i="1" s="1"/>
  <c r="E48" i="1"/>
  <c r="D48" i="1"/>
  <c r="F47" i="1"/>
  <c r="F46" i="1"/>
  <c r="F45" i="1"/>
  <c r="E44" i="1"/>
  <c r="E43" i="1" s="1"/>
  <c r="F43" i="1" s="1"/>
  <c r="F40" i="1"/>
  <c r="F39" i="1"/>
  <c r="E39" i="1"/>
  <c r="D39" i="1"/>
  <c r="F37" i="1"/>
  <c r="F36" i="1"/>
  <c r="F35" i="1"/>
  <c r="F34" i="1"/>
  <c r="E34" i="1"/>
  <c r="E33" i="1"/>
  <c r="D31" i="1"/>
  <c r="D29" i="1"/>
  <c r="F27" i="1"/>
  <c r="F23" i="1"/>
  <c r="F22" i="1" s="1"/>
  <c r="E22" i="1"/>
  <c r="D22" i="1"/>
  <c r="F21" i="1"/>
  <c r="F20" i="1"/>
  <c r="E19" i="1"/>
  <c r="F19" i="1" s="1"/>
  <c r="F18" i="1"/>
  <c r="F17" i="1" s="1"/>
  <c r="E17" i="1"/>
  <c r="D17" i="1"/>
  <c r="F16" i="1"/>
  <c r="F15" i="1"/>
  <c r="E15" i="1"/>
  <c r="D15" i="1"/>
  <c r="F14" i="1"/>
  <c r="E13" i="1"/>
  <c r="D13" i="1"/>
  <c r="F12" i="1"/>
  <c r="E11" i="1"/>
  <c r="F11" i="1" s="1"/>
  <c r="F10" i="1"/>
  <c r="F9" i="1"/>
  <c r="E9" i="1"/>
  <c r="E7" i="1"/>
  <c r="F7" i="1" s="1"/>
  <c r="F13" i="1" l="1"/>
  <c r="F75" i="1"/>
  <c r="F105" i="1"/>
  <c r="E96" i="1"/>
  <c r="F96" i="1" s="1"/>
  <c r="E59" i="1"/>
  <c r="F59" i="1" s="1"/>
  <c r="F60" i="1"/>
  <c r="E97" i="1"/>
  <c r="F97" i="1" s="1"/>
  <c r="F98" i="1"/>
  <c r="E32" i="1"/>
  <c r="F33" i="1"/>
  <c r="E51" i="1"/>
  <c r="F51" i="1" s="1"/>
  <c r="F61" i="1"/>
  <c r="E86" i="1"/>
  <c r="F86" i="1" s="1"/>
  <c r="E84" i="1"/>
  <c r="F87" i="1"/>
  <c r="E95" i="1"/>
  <c r="E94" i="1" s="1"/>
  <c r="F94" i="1" s="1"/>
  <c r="E112" i="1"/>
  <c r="F113" i="1"/>
  <c r="F44" i="1"/>
  <c r="E71" i="1"/>
  <c r="F71" i="1" s="1"/>
  <c r="F72" i="1"/>
  <c r="E69" i="1"/>
  <c r="F69" i="1" s="1"/>
  <c r="F70" i="1"/>
  <c r="E42" i="1"/>
  <c r="F42" i="1" s="1"/>
  <c r="E56" i="1" l="1"/>
  <c r="F56" i="1" s="1"/>
  <c r="F84" i="1"/>
  <c r="E83" i="1"/>
  <c r="F83" i="1" s="1"/>
  <c r="E111" i="1"/>
  <c r="F112" i="1"/>
  <c r="E31" i="1"/>
  <c r="F32" i="1"/>
  <c r="F31" i="1" s="1"/>
  <c r="E110" i="1" l="1"/>
  <c r="F110" i="1" s="1"/>
  <c r="F111" i="1"/>
  <c r="E26" i="1" l="1"/>
  <c r="F26" i="1" l="1"/>
  <c r="E29" i="1"/>
  <c r="F29" i="1" s="1"/>
</calcChain>
</file>

<file path=xl/sharedStrings.xml><?xml version="1.0" encoding="utf-8"?>
<sst xmlns="http://schemas.openxmlformats.org/spreadsheetml/2006/main" count="162" uniqueCount="110">
  <si>
    <t>U.A.T ORAȘ TÂRGU CĂRBUNEȘTI</t>
  </si>
  <si>
    <t>Anexa nr. 1 la Proiectul de hotărâre  nr. 92 din 21.10.2025</t>
  </si>
  <si>
    <t>JUDETUL GORJ</t>
  </si>
  <si>
    <t>CUI : 4898681</t>
  </si>
  <si>
    <t>Bugetul local de venituri și cheltuieli al orașului Târgu Cărbunești, pe anul 2025</t>
  </si>
  <si>
    <t>mii lei</t>
  </si>
  <si>
    <t>Nr. Crt</t>
  </si>
  <si>
    <t>Denumire indicator</t>
  </si>
  <si>
    <t>Cod indicator</t>
  </si>
  <si>
    <t>Buget rectificat prin HCL nr. 73 din 24.09.2025</t>
  </si>
  <si>
    <t>Influențe trim IV</t>
  </si>
  <si>
    <t>I</t>
  </si>
  <si>
    <t xml:space="preserve">TOTAL VENITURI </t>
  </si>
  <si>
    <t>Cote și sume defalcate din impozitul pe venit</t>
  </si>
  <si>
    <t>04.02.</t>
  </si>
  <si>
    <t>Cote defalcate din impozitul pe venit</t>
  </si>
  <si>
    <t>04.02.01</t>
  </si>
  <si>
    <t>Sume defalcate din TVA</t>
  </si>
  <si>
    <t>11.02.</t>
  </si>
  <si>
    <t>Sume defalcate din taxa pe valoare adăugată pentru finanțarea cheltuielior de scentralizate la nivelul comunelor, orașelor, municipiilor și sectoarelor municipiului București</t>
  </si>
  <si>
    <t>11.02.02</t>
  </si>
  <si>
    <t>Venituri din proprietate</t>
  </si>
  <si>
    <t>Alte venituri din concesiuni și închirieri de către instituții publice</t>
  </si>
  <si>
    <t>30.02.05.30</t>
  </si>
  <si>
    <t>Veniuri din prestări servicii și activități</t>
  </si>
  <si>
    <t>Alte venituri din prestări servicii și alte activități</t>
  </si>
  <si>
    <t>33.02.50</t>
  </si>
  <si>
    <t>Amenzi, penalități și confiscări</t>
  </si>
  <si>
    <t>Venituri din amenzi și alte sancțiuni aplicate de către alte instituții de specialitate</t>
  </si>
  <si>
    <t>35.02.01.02</t>
  </si>
  <si>
    <t>Diverse venituri</t>
  </si>
  <si>
    <t>Taxe speciale(de salubritate)</t>
  </si>
  <si>
    <t>36.02.06</t>
  </si>
  <si>
    <t>Alte venituri</t>
  </si>
  <si>
    <t>36.02.50</t>
  </si>
  <si>
    <t>Venituri din valorificarea unor bunuri</t>
  </si>
  <si>
    <t>Venituri din vânzarea unor bunuri aparținând domeniului privat</t>
  </si>
  <si>
    <t>39.02.07</t>
  </si>
  <si>
    <t>II</t>
  </si>
  <si>
    <t>CHELTUIELI</t>
  </si>
  <si>
    <t xml:space="preserve">TOTAL CHELTUIELI </t>
  </si>
  <si>
    <t>Excedent an 2024</t>
  </si>
  <si>
    <t>TOTAL CHELTUIELI BUGETUL LOCAL</t>
  </si>
  <si>
    <t>AUTORITĂȚI PUBLICE ȘI ACȚIUNI EXTERNE</t>
  </si>
  <si>
    <t>Autorități executive</t>
  </si>
  <si>
    <t>Bunuri și servicii</t>
  </si>
  <si>
    <t>Titlul 20</t>
  </si>
  <si>
    <t>Piese de schimb</t>
  </si>
  <si>
    <t>Reparații curente</t>
  </si>
  <si>
    <t>Consultanță și expertiză</t>
  </si>
  <si>
    <t>Plăți efectuate în anii precedenți și recuperate în anul curent</t>
  </si>
  <si>
    <t>Titlul 85</t>
  </si>
  <si>
    <t>Plăți efectuate în anii precedenți și recuperate în anul curent secțiunea de funcționare</t>
  </si>
  <si>
    <t>ALTE SERVICII PUBLICE GENERALE</t>
  </si>
  <si>
    <t>Servicii publice comunitare de evidență a persoanei</t>
  </si>
  <si>
    <t>Cheltuieli de personal</t>
  </si>
  <si>
    <t>Titlul 10:</t>
  </si>
  <si>
    <t>Salarii de bază</t>
  </si>
  <si>
    <t>Spor condiții deosebite</t>
  </si>
  <si>
    <t>Indemnizație de hrană</t>
  </si>
  <si>
    <t>ORDINE PUBLICĂ ȘI SIGURANȚĂ NAȚIONALĂ</t>
  </si>
  <si>
    <t>Protecție civilă și protecție contra incendiilor(protecție civilă nonmilitară)</t>
  </si>
  <si>
    <t>ÎNVĂȚĂMÂNT</t>
  </si>
  <si>
    <t>Titlul 20:</t>
  </si>
  <si>
    <t>Ajutoare sociale</t>
  </si>
  <si>
    <t>Titlul 57:</t>
  </si>
  <si>
    <t>Învățământ secundar inferior</t>
  </si>
  <si>
    <t>Aloca'ii pentru transportul la și de la locul de muncă</t>
  </si>
  <si>
    <t>Încălzit, iluminat și forță motrică</t>
  </si>
  <si>
    <t>Alte bunuri și servicii pentru întreținere și funcționare</t>
  </si>
  <si>
    <t>Ajutoare sociale în numerar</t>
  </si>
  <si>
    <t>CULTURĂ, RECREERE ȘI RELIGIE</t>
  </si>
  <si>
    <t>Biblioteci publice orășenești</t>
  </si>
  <si>
    <t>Case de cultură</t>
  </si>
  <si>
    <t>Alte cheltuieli cu bunuri și servicii</t>
  </si>
  <si>
    <t>Titlul 85:</t>
  </si>
  <si>
    <t>Plăți efectuate în anii precedenți și recuperate în anul curent-secțiunea de funcționare</t>
  </si>
  <si>
    <t>Servicii religioase</t>
  </si>
  <si>
    <t>Susținerea cultelor</t>
  </si>
  <si>
    <t xml:space="preserve">ASIGURĂRI ȘI ASISTENȚĂ SOCIALĂ </t>
  </si>
  <si>
    <t>Asistență socială</t>
  </si>
  <si>
    <t>Asistență socială în caz de invaliditate</t>
  </si>
  <si>
    <t xml:space="preserve">Cheltuieli de personal </t>
  </si>
  <si>
    <t>Contribuție asiguratorie de muncă</t>
  </si>
  <si>
    <t>Ajutoare soaiale</t>
  </si>
  <si>
    <t>Ajutoare soaiale în numerar</t>
  </si>
  <si>
    <t>LOCUINȚE, SERVICII ȘI DEZVOLTARE</t>
  </si>
  <si>
    <t>70.02</t>
  </si>
  <si>
    <t xml:space="preserve">Bunuri și servicii </t>
  </si>
  <si>
    <t>Active nefinanciare</t>
  </si>
  <si>
    <t>Titlul 71:</t>
  </si>
  <si>
    <t>Dezvoltarea sistemului de locuințe</t>
  </si>
  <si>
    <t>70020301</t>
  </si>
  <si>
    <t>2002</t>
  </si>
  <si>
    <t>Alimentări cu apă</t>
  </si>
  <si>
    <t>70020501</t>
  </si>
  <si>
    <t>Alte active fixe „Cofinanțare as.teh. -Proiect regional de dezvolt.a infrastructurii de apă și apă uzată din jud.Gorj în perioada 2014-2020”</t>
  </si>
  <si>
    <t>710130</t>
  </si>
  <si>
    <t xml:space="preserve">PROTECȚIA MEDIULUI </t>
  </si>
  <si>
    <t>Salubritate</t>
  </si>
  <si>
    <t>Apă, canal, salubritate</t>
  </si>
  <si>
    <t>TRANSPORTURI</t>
  </si>
  <si>
    <t>84.02</t>
  </si>
  <si>
    <t>Străzi</t>
  </si>
  <si>
    <t>84020303</t>
  </si>
  <si>
    <t xml:space="preserve">      PRIMAR, </t>
  </si>
  <si>
    <t xml:space="preserve">    ȘEF SERVICIU,</t>
  </si>
  <si>
    <t>BIRĂU DĂNUȚ</t>
  </si>
  <si>
    <t>BORCAN ALIN PAUL</t>
  </si>
  <si>
    <t>Buget rectificat prin HCL nr. .......din 27.10.2025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</si>
</sst>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\-0.00\ "/>
    <numFmt numFmtId="165" formatCode="0.00_);\(0.00\)"/>
  </numFmts>
  <fonts count="23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i/>
      <sz val="9"/>
      <color indexed="8"/>
      <name val="Times New Roman"/>
      <family val="1"/>
      <charset val="238"/>
    </font>
    <font>
      <b/>
      <i/>
      <sz val="8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0.5"/>
      <name val="Times New Roman"/>
      <family val="1"/>
    </font>
    <font>
      <sz val="11"/>
      <color indexed="8"/>
      <name val="Times New Roman"/>
      <family val="1"/>
    </font>
    <font>
      <b/>
      <i/>
      <sz val="10.5"/>
      <name val="Times New Roman"/>
      <family val="1"/>
    </font>
    <font>
      <b/>
      <i/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ahoma"/>
      <family val="2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165" fontId="12" fillId="2" borderId="2" xfId="0" applyNumberFormat="1" applyFont="1" applyFill="1" applyBorder="1" applyAlignment="1">
      <alignment horizontal="center"/>
    </xf>
    <xf numFmtId="165" fontId="12" fillId="2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17" fillId="0" borderId="2" xfId="0" applyNumberFormat="1" applyFont="1" applyBorder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4" fontId="16" fillId="0" borderId="2" xfId="0" applyNumberFormat="1" applyFont="1" applyBorder="1" applyAlignment="1">
      <alignment horizontal="center" vertical="center" wrapText="1"/>
    </xf>
    <xf numFmtId="4" fontId="1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4" fontId="17" fillId="3" borderId="0" xfId="0" applyNumberFormat="1" applyFont="1" applyFill="1" applyAlignment="1">
      <alignment horizontal="center"/>
    </xf>
    <xf numFmtId="2" fontId="14" fillId="0" borderId="4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4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/>
    </xf>
    <xf numFmtId="0" fontId="18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2" fontId="11" fillId="3" borderId="0" xfId="0" applyNumberFormat="1" applyFont="1" applyFill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2" fontId="16" fillId="0" borderId="2" xfId="0" applyNumberFormat="1" applyFont="1" applyBorder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4" borderId="2" xfId="0" applyFont="1" applyFill="1" applyBorder="1" applyAlignment="1">
      <alignment vertical="center"/>
    </xf>
    <xf numFmtId="4" fontId="14" fillId="0" borderId="2" xfId="0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19" fillId="4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11" fillId="3" borderId="0" xfId="0" applyNumberFormat="1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4" fontId="16" fillId="3" borderId="0" xfId="0" applyNumberFormat="1" applyFont="1" applyFill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4" fontId="14" fillId="3" borderId="0" xfId="0" applyNumberFormat="1" applyFont="1" applyFill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2" fontId="11" fillId="2" borderId="2" xfId="0" applyNumberFormat="1" applyFont="1" applyFill="1" applyBorder="1" applyAlignment="1">
      <alignment horizontal="center" vertical="center" wrapText="1"/>
    </xf>
    <xf numFmtId="2" fontId="11" fillId="2" borderId="0" xfId="0" applyNumberFormat="1" applyFont="1" applyFill="1" applyAlignment="1">
      <alignment horizontal="center" vertical="center" wrapText="1"/>
    </xf>
    <xf numFmtId="0" fontId="18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center"/>
    </xf>
    <xf numFmtId="2" fontId="11" fillId="3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2" fontId="16" fillId="2" borderId="2" xfId="0" applyNumberFormat="1" applyFont="1" applyFill="1" applyBorder="1" applyAlignment="1">
      <alignment horizontal="center" vertical="center" wrapText="1"/>
    </xf>
    <xf numFmtId="2" fontId="14" fillId="3" borderId="0" xfId="0" applyNumberFormat="1" applyFont="1" applyFill="1" applyAlignment="1">
      <alignment horizontal="center" vertical="center" wrapText="1"/>
    </xf>
    <xf numFmtId="2" fontId="16" fillId="3" borderId="2" xfId="0" applyNumberFormat="1" applyFont="1" applyFill="1" applyBorder="1" applyAlignment="1">
      <alignment horizontal="center" vertical="center" wrapText="1"/>
    </xf>
    <xf numFmtId="2" fontId="16" fillId="3" borderId="0" xfId="0" applyNumberFormat="1" applyFont="1" applyFill="1" applyAlignment="1">
      <alignment horizontal="center" vertical="center" wrapText="1"/>
    </xf>
    <xf numFmtId="2" fontId="14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49" fontId="18" fillId="2" borderId="2" xfId="1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49" fontId="7" fillId="2" borderId="2" xfId="1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49" fontId="7" fillId="4" borderId="2" xfId="1" applyNumberFormat="1" applyFont="1" applyFill="1" applyBorder="1" applyAlignment="1">
      <alignment horizontal="center" vertical="center"/>
    </xf>
    <xf numFmtId="2" fontId="17" fillId="3" borderId="2" xfId="0" applyNumberFormat="1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49" fontId="19" fillId="4" borderId="2" xfId="1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49" fontId="18" fillId="4" borderId="2" xfId="1" applyNumberFormat="1" applyFont="1" applyFill="1" applyBorder="1" applyAlignment="1">
      <alignment horizontal="center" vertical="center"/>
    </xf>
    <xf numFmtId="2" fontId="12" fillId="3" borderId="2" xfId="0" applyNumberFormat="1" applyFont="1" applyFill="1" applyBorder="1" applyAlignment="1">
      <alignment horizontal="center" vertical="center" wrapText="1"/>
    </xf>
    <xf numFmtId="2" fontId="10" fillId="3" borderId="2" xfId="0" applyNumberFormat="1" applyFont="1" applyFill="1" applyBorder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_Machete buget 99" xfId="1" xr:uid="{CF00B6AA-6125-42C3-819A-75CACBDFB8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21F4E-B450-4AAC-AD15-4E9D69C8B739}">
  <dimension ref="A1:M131"/>
  <sheetViews>
    <sheetView tabSelected="1" view="pageBreakPreview" topLeftCell="A9" zoomScaleSheetLayoutView="100" workbookViewId="0">
      <selection activeCell="G18" sqref="G18"/>
    </sheetView>
  </sheetViews>
  <sheetFormatPr defaultRowHeight="15" x14ac:dyDescent="0.25"/>
  <cols>
    <col min="1" max="1" width="4.28515625" customWidth="1"/>
    <col min="2" max="2" width="58.140625" customWidth="1"/>
    <col min="3" max="3" width="13.5703125" customWidth="1"/>
    <col min="4" max="4" width="14.42578125" customWidth="1"/>
    <col min="5" max="5" width="8.42578125" customWidth="1"/>
    <col min="6" max="6" width="15.42578125" style="3" customWidth="1"/>
    <col min="7" max="7" width="16.140625" customWidth="1"/>
    <col min="8" max="8" width="16" customWidth="1"/>
    <col min="9" max="9" width="12.85546875" customWidth="1"/>
    <col min="10" max="10" width="10.5703125" customWidth="1"/>
    <col min="11" max="11" width="11.140625" customWidth="1"/>
    <col min="12" max="12" width="10.42578125" customWidth="1"/>
    <col min="15" max="15" width="9.7109375" customWidth="1"/>
    <col min="16" max="16" width="10" customWidth="1"/>
  </cols>
  <sheetData>
    <row r="1" spans="1:7" ht="15.75" x14ac:dyDescent="0.25">
      <c r="A1" s="1" t="s">
        <v>0</v>
      </c>
      <c r="B1" s="1"/>
      <c r="C1" s="2" t="s">
        <v>1</v>
      </c>
      <c r="D1" s="2"/>
      <c r="E1" s="3"/>
      <c r="F1"/>
    </row>
    <row r="2" spans="1:7" ht="15.75" x14ac:dyDescent="0.25">
      <c r="A2" s="1" t="s">
        <v>2</v>
      </c>
      <c r="B2" s="1"/>
      <c r="C2" s="2"/>
    </row>
    <row r="3" spans="1:7" ht="15.75" x14ac:dyDescent="0.25">
      <c r="A3" s="1" t="s">
        <v>3</v>
      </c>
      <c r="B3" s="1"/>
      <c r="C3" s="2"/>
      <c r="D3" s="2"/>
      <c r="E3" s="2"/>
    </row>
    <row r="4" spans="1:7" ht="38.25" customHeight="1" x14ac:dyDescent="0.25">
      <c r="A4" s="145" t="s">
        <v>4</v>
      </c>
      <c r="B4" s="145"/>
      <c r="C4" s="145"/>
      <c r="D4" s="145"/>
      <c r="E4" s="145"/>
      <c r="F4" s="145"/>
      <c r="G4" s="4"/>
    </row>
    <row r="5" spans="1:7" ht="18.75" x14ac:dyDescent="0.3">
      <c r="A5" s="2"/>
      <c r="B5" s="5"/>
      <c r="C5" s="6"/>
      <c r="D5" s="6"/>
      <c r="E5" s="6"/>
      <c r="F5" s="6" t="s">
        <v>5</v>
      </c>
    </row>
    <row r="6" spans="1:7" ht="36" x14ac:dyDescent="0.25">
      <c r="A6" s="7" t="s">
        <v>6</v>
      </c>
      <c r="B6" s="8" t="s">
        <v>7</v>
      </c>
      <c r="C6" s="9" t="s">
        <v>8</v>
      </c>
      <c r="D6" s="10" t="s">
        <v>9</v>
      </c>
      <c r="E6" s="11" t="s">
        <v>10</v>
      </c>
      <c r="F6" s="10" t="s">
        <v>109</v>
      </c>
      <c r="G6" s="12"/>
    </row>
    <row r="7" spans="1:7" x14ac:dyDescent="0.25">
      <c r="A7" s="13" t="s">
        <v>11</v>
      </c>
      <c r="B7" s="14" t="s">
        <v>12</v>
      </c>
      <c r="C7" s="15">
        <v>102</v>
      </c>
      <c r="D7" s="16">
        <v>29327.61</v>
      </c>
      <c r="E7" s="17">
        <f>E9+E11+E13+E15+E19+E17+E22</f>
        <v>-197.65000000000003</v>
      </c>
      <c r="F7" s="18">
        <f>D7+E7</f>
        <v>29129.96</v>
      </c>
      <c r="G7" s="19"/>
    </row>
    <row r="8" spans="1:7" x14ac:dyDescent="0.25">
      <c r="A8" s="20"/>
      <c r="B8" s="21"/>
      <c r="C8" s="22"/>
      <c r="D8" s="23"/>
      <c r="E8" s="24"/>
      <c r="F8" s="25"/>
      <c r="G8" s="26"/>
    </row>
    <row r="9" spans="1:7" x14ac:dyDescent="0.25">
      <c r="A9" s="20"/>
      <c r="B9" s="27" t="s">
        <v>13</v>
      </c>
      <c r="C9" s="28" t="s">
        <v>14</v>
      </c>
      <c r="D9" s="29">
        <v>10062</v>
      </c>
      <c r="E9" s="30">
        <f>E10</f>
        <v>-571</v>
      </c>
      <c r="F9" s="31">
        <f t="shared" ref="F9:F16" si="0">SUM(D9:E9)</f>
        <v>9491</v>
      </c>
      <c r="G9" s="26"/>
    </row>
    <row r="10" spans="1:7" x14ac:dyDescent="0.25">
      <c r="A10" s="20"/>
      <c r="B10" s="21" t="s">
        <v>15</v>
      </c>
      <c r="C10" s="22" t="s">
        <v>16</v>
      </c>
      <c r="D10" s="23">
        <v>9062</v>
      </c>
      <c r="E10" s="24">
        <v>-571</v>
      </c>
      <c r="F10" s="32">
        <f t="shared" si="0"/>
        <v>8491</v>
      </c>
      <c r="G10" s="26"/>
    </row>
    <row r="11" spans="1:7" x14ac:dyDescent="0.25">
      <c r="A11" s="7"/>
      <c r="B11" s="27" t="s">
        <v>17</v>
      </c>
      <c r="C11" s="28" t="s">
        <v>18</v>
      </c>
      <c r="D11" s="29">
        <v>4717.6000000000004</v>
      </c>
      <c r="E11" s="30">
        <f>E12</f>
        <v>104</v>
      </c>
      <c r="F11" s="31">
        <f t="shared" si="0"/>
        <v>4821.6000000000004</v>
      </c>
      <c r="G11" s="26"/>
    </row>
    <row r="12" spans="1:7" ht="40.5" x14ac:dyDescent="0.25">
      <c r="A12" s="20"/>
      <c r="B12" s="21" t="s">
        <v>19</v>
      </c>
      <c r="C12" s="22" t="s">
        <v>20</v>
      </c>
      <c r="D12" s="23">
        <v>4717.6000000000004</v>
      </c>
      <c r="E12" s="24">
        <v>104</v>
      </c>
      <c r="F12" s="33">
        <f t="shared" si="0"/>
        <v>4821.6000000000004</v>
      </c>
      <c r="G12" s="34"/>
    </row>
    <row r="13" spans="1:7" x14ac:dyDescent="0.25">
      <c r="A13" s="7"/>
      <c r="B13" s="27" t="s">
        <v>21</v>
      </c>
      <c r="C13" s="28">
        <v>30.02</v>
      </c>
      <c r="D13" s="29">
        <f>D14</f>
        <v>453.63</v>
      </c>
      <c r="E13" s="30">
        <f>E14</f>
        <v>-96</v>
      </c>
      <c r="F13" s="35">
        <f t="shared" si="0"/>
        <v>357.63</v>
      </c>
      <c r="G13" s="36"/>
    </row>
    <row r="14" spans="1:7" x14ac:dyDescent="0.25">
      <c r="A14" s="20"/>
      <c r="B14" s="21" t="s">
        <v>22</v>
      </c>
      <c r="C14" s="22" t="s">
        <v>23</v>
      </c>
      <c r="D14" s="23">
        <v>453.63</v>
      </c>
      <c r="E14" s="24">
        <v>-96</v>
      </c>
      <c r="F14" s="32">
        <f t="shared" si="0"/>
        <v>357.63</v>
      </c>
      <c r="G14" s="37"/>
    </row>
    <row r="15" spans="1:7" x14ac:dyDescent="0.25">
      <c r="A15" s="7"/>
      <c r="B15" s="27" t="s">
        <v>24</v>
      </c>
      <c r="C15" s="28">
        <v>33.020000000000003</v>
      </c>
      <c r="D15" s="29">
        <f>D16</f>
        <v>301.10000000000002</v>
      </c>
      <c r="E15" s="30">
        <f>E16</f>
        <v>81</v>
      </c>
      <c r="F15" s="35">
        <f t="shared" si="0"/>
        <v>382.1</v>
      </c>
      <c r="G15" s="36"/>
    </row>
    <row r="16" spans="1:7" x14ac:dyDescent="0.25">
      <c r="A16" s="20"/>
      <c r="B16" s="21" t="s">
        <v>25</v>
      </c>
      <c r="C16" s="22" t="s">
        <v>26</v>
      </c>
      <c r="D16" s="23">
        <v>301.10000000000002</v>
      </c>
      <c r="E16" s="24">
        <v>81</v>
      </c>
      <c r="F16" s="32">
        <f t="shared" si="0"/>
        <v>382.1</v>
      </c>
      <c r="G16" s="37"/>
    </row>
    <row r="17" spans="1:7" x14ac:dyDescent="0.25">
      <c r="A17" s="7"/>
      <c r="B17" s="27" t="s">
        <v>27</v>
      </c>
      <c r="C17" s="28">
        <v>35.020000000000003</v>
      </c>
      <c r="D17" s="29">
        <f>D18</f>
        <v>440.3</v>
      </c>
      <c r="E17" s="29">
        <f t="shared" ref="E17:F17" si="1">E18</f>
        <v>70.7</v>
      </c>
      <c r="F17" s="38">
        <f t="shared" si="1"/>
        <v>511</v>
      </c>
      <c r="G17" s="37"/>
    </row>
    <row r="18" spans="1:7" ht="27" x14ac:dyDescent="0.25">
      <c r="A18" s="20"/>
      <c r="B18" s="21" t="s">
        <v>28</v>
      </c>
      <c r="C18" s="22" t="s">
        <v>29</v>
      </c>
      <c r="D18" s="23">
        <v>440.3</v>
      </c>
      <c r="E18" s="24">
        <v>70.7</v>
      </c>
      <c r="F18" s="33">
        <f>SUM(D18:E18)</f>
        <v>511</v>
      </c>
      <c r="G18" s="37"/>
    </row>
    <row r="19" spans="1:7" x14ac:dyDescent="0.25">
      <c r="A19" s="7"/>
      <c r="B19" s="27" t="s">
        <v>30</v>
      </c>
      <c r="C19" s="28">
        <v>36.020000000000003</v>
      </c>
      <c r="D19" s="29">
        <v>787.16</v>
      </c>
      <c r="E19" s="30">
        <f>E20+E21</f>
        <v>202.4</v>
      </c>
      <c r="F19" s="31">
        <f>SUM(D19:E19)</f>
        <v>989.56</v>
      </c>
      <c r="G19" s="39"/>
    </row>
    <row r="20" spans="1:7" x14ac:dyDescent="0.25">
      <c r="A20" s="20"/>
      <c r="B20" s="21" t="s">
        <v>31</v>
      </c>
      <c r="C20" s="22" t="s">
        <v>32</v>
      </c>
      <c r="D20" s="23">
        <v>427.26</v>
      </c>
      <c r="E20" s="24">
        <v>187.4</v>
      </c>
      <c r="F20" s="32">
        <f>SUM(D20:E20)</f>
        <v>614.66</v>
      </c>
      <c r="G20" s="37"/>
    </row>
    <row r="21" spans="1:7" x14ac:dyDescent="0.25">
      <c r="A21" s="20"/>
      <c r="B21" s="21" t="s">
        <v>33</v>
      </c>
      <c r="C21" s="22" t="s">
        <v>34</v>
      </c>
      <c r="D21" s="23">
        <v>359.9</v>
      </c>
      <c r="E21" s="24">
        <v>15</v>
      </c>
      <c r="F21" s="32">
        <f>SUM(D21:E21)</f>
        <v>374.9</v>
      </c>
      <c r="G21" s="37"/>
    </row>
    <row r="22" spans="1:7" x14ac:dyDescent="0.25">
      <c r="A22" s="40"/>
      <c r="B22" s="41" t="s">
        <v>35</v>
      </c>
      <c r="C22" s="42">
        <v>39.020000000000003</v>
      </c>
      <c r="D22" s="43">
        <f>D23</f>
        <v>191.59</v>
      </c>
      <c r="E22" s="43">
        <f t="shared" ref="E22:F22" si="2">E23</f>
        <v>11.25</v>
      </c>
      <c r="F22" s="43">
        <f t="shared" si="2"/>
        <v>202.84</v>
      </c>
      <c r="G22" s="44"/>
    </row>
    <row r="23" spans="1:7" x14ac:dyDescent="0.25">
      <c r="A23" s="22"/>
      <c r="B23" s="21" t="s">
        <v>36</v>
      </c>
      <c r="C23" s="22" t="s">
        <v>37</v>
      </c>
      <c r="D23" s="45">
        <v>191.59</v>
      </c>
      <c r="E23" s="46">
        <v>11.25</v>
      </c>
      <c r="F23" s="47">
        <f>SUM(D23:E23)</f>
        <v>202.84</v>
      </c>
      <c r="G23" s="48"/>
    </row>
    <row r="24" spans="1:7" x14ac:dyDescent="0.25">
      <c r="A24" s="49"/>
      <c r="B24" s="50"/>
      <c r="C24" s="2"/>
      <c r="D24" s="51"/>
      <c r="E24" s="52"/>
      <c r="F24" s="52"/>
      <c r="G24" s="52"/>
    </row>
    <row r="25" spans="1:7" ht="36" x14ac:dyDescent="0.25">
      <c r="A25" s="53" t="s">
        <v>38</v>
      </c>
      <c r="B25" s="54" t="s">
        <v>39</v>
      </c>
      <c r="C25" s="55" t="s">
        <v>8</v>
      </c>
      <c r="D25" s="10" t="s">
        <v>9</v>
      </c>
      <c r="E25" s="11" t="s">
        <v>10</v>
      </c>
      <c r="F25" s="10" t="s">
        <v>109</v>
      </c>
      <c r="G25" s="12"/>
    </row>
    <row r="26" spans="1:7" x14ac:dyDescent="0.25">
      <c r="A26" s="56"/>
      <c r="B26" s="57" t="s">
        <v>40</v>
      </c>
      <c r="C26" s="58">
        <v>5002</v>
      </c>
      <c r="D26" s="59">
        <v>32765.35</v>
      </c>
      <c r="E26" s="60">
        <f>E31+E42+E51+E56+E69+E83+E94+E104+E110</f>
        <v>-197.64999999999995</v>
      </c>
      <c r="F26" s="60">
        <f>D26+E26</f>
        <v>32567.699999999997</v>
      </c>
      <c r="G26" s="61"/>
    </row>
    <row r="27" spans="1:7" x14ac:dyDescent="0.25">
      <c r="A27" s="53"/>
      <c r="B27" s="54" t="s">
        <v>41</v>
      </c>
      <c r="C27" s="62">
        <v>9802</v>
      </c>
      <c r="D27" s="63">
        <v>-3437.74</v>
      </c>
      <c r="E27" s="64"/>
      <c r="F27" s="63">
        <f>D27</f>
        <v>-3437.74</v>
      </c>
      <c r="G27" s="61"/>
    </row>
    <row r="28" spans="1:7" x14ac:dyDescent="0.25">
      <c r="A28" s="53"/>
      <c r="B28" s="54"/>
      <c r="C28" s="62"/>
      <c r="D28" s="63"/>
      <c r="E28" s="64"/>
      <c r="F28" s="63"/>
      <c r="G28" s="61"/>
    </row>
    <row r="29" spans="1:7" x14ac:dyDescent="0.25">
      <c r="A29" s="56"/>
      <c r="B29" s="57" t="s">
        <v>42</v>
      </c>
      <c r="C29" s="58"/>
      <c r="D29" s="59">
        <f>D26+D27</f>
        <v>29327.61</v>
      </c>
      <c r="E29" s="60">
        <f>E26</f>
        <v>-197.64999999999995</v>
      </c>
      <c r="F29" s="60">
        <f>D29+E29</f>
        <v>29129.96</v>
      </c>
      <c r="G29" s="61"/>
    </row>
    <row r="30" spans="1:7" x14ac:dyDescent="0.25">
      <c r="A30" s="53"/>
      <c r="B30" s="54"/>
      <c r="C30" s="62"/>
      <c r="D30" s="65"/>
      <c r="E30" s="64"/>
      <c r="F30" s="64"/>
      <c r="G30" s="61"/>
    </row>
    <row r="31" spans="1:7" x14ac:dyDescent="0.25">
      <c r="A31" s="56"/>
      <c r="B31" s="57" t="s">
        <v>43</v>
      </c>
      <c r="C31" s="66">
        <v>51.02</v>
      </c>
      <c r="D31" s="59">
        <f>D32</f>
        <v>7001.41</v>
      </c>
      <c r="E31" s="59">
        <f t="shared" ref="E31:F31" si="3">E32</f>
        <v>-175.98</v>
      </c>
      <c r="F31" s="59">
        <f t="shared" si="3"/>
        <v>6825.43</v>
      </c>
      <c r="G31" s="61"/>
    </row>
    <row r="32" spans="1:7" x14ac:dyDescent="0.25">
      <c r="A32" s="56"/>
      <c r="B32" s="57" t="s">
        <v>44</v>
      </c>
      <c r="C32" s="66">
        <v>51020103</v>
      </c>
      <c r="D32" s="59">
        <v>7001.41</v>
      </c>
      <c r="E32" s="60">
        <f>E33+E39</f>
        <v>-175.98</v>
      </c>
      <c r="F32" s="60">
        <f t="shared" ref="F32:F35" si="4">SUM(D32:E32)</f>
        <v>6825.43</v>
      </c>
      <c r="G32" s="61"/>
    </row>
    <row r="33" spans="1:7" x14ac:dyDescent="0.25">
      <c r="A33" s="67"/>
      <c r="B33" s="68" t="s">
        <v>45</v>
      </c>
      <c r="C33" s="28" t="s">
        <v>46</v>
      </c>
      <c r="D33" s="69">
        <v>1761.7</v>
      </c>
      <c r="E33" s="38">
        <f>E34+E37+E36</f>
        <v>-172.79</v>
      </c>
      <c r="F33" s="38">
        <f t="shared" si="4"/>
        <v>1588.91</v>
      </c>
      <c r="G33" s="70"/>
    </row>
    <row r="34" spans="1:7" x14ac:dyDescent="0.25">
      <c r="A34" s="67"/>
      <c r="B34" s="68" t="s">
        <v>45</v>
      </c>
      <c r="C34" s="28">
        <v>2001</v>
      </c>
      <c r="D34" s="71">
        <v>970.85</v>
      </c>
      <c r="E34" s="38">
        <f>E35</f>
        <v>10</v>
      </c>
      <c r="F34" s="38">
        <f t="shared" si="4"/>
        <v>980.85</v>
      </c>
      <c r="G34" s="70"/>
    </row>
    <row r="35" spans="1:7" x14ac:dyDescent="0.25">
      <c r="A35" s="72"/>
      <c r="B35" s="73" t="s">
        <v>47</v>
      </c>
      <c r="C35" s="22">
        <v>200106</v>
      </c>
      <c r="D35" s="74">
        <v>11.3</v>
      </c>
      <c r="E35" s="74">
        <v>10</v>
      </c>
      <c r="F35" s="74">
        <f t="shared" si="4"/>
        <v>21.3</v>
      </c>
      <c r="G35" s="75"/>
    </row>
    <row r="36" spans="1:7" x14ac:dyDescent="0.25">
      <c r="A36" s="72"/>
      <c r="B36" s="68" t="s">
        <v>48</v>
      </c>
      <c r="C36" s="28">
        <v>2002</v>
      </c>
      <c r="D36" s="69">
        <v>40</v>
      </c>
      <c r="E36" s="38">
        <v>-20</v>
      </c>
      <c r="F36" s="38">
        <f t="shared" ref="F36:F37" si="5">SUM(D36:E36)</f>
        <v>20</v>
      </c>
      <c r="G36" s="75"/>
    </row>
    <row r="37" spans="1:7" x14ac:dyDescent="0.25">
      <c r="A37" s="67"/>
      <c r="B37" s="68" t="s">
        <v>49</v>
      </c>
      <c r="C37" s="28">
        <v>2012</v>
      </c>
      <c r="D37" s="38">
        <v>240</v>
      </c>
      <c r="E37" s="38">
        <v>-162.79</v>
      </c>
      <c r="F37" s="38">
        <f t="shared" si="5"/>
        <v>77.210000000000008</v>
      </c>
      <c r="G37" s="70"/>
    </row>
    <row r="38" spans="1:7" x14ac:dyDescent="0.25">
      <c r="A38" s="67"/>
      <c r="B38" s="68"/>
      <c r="C38" s="28"/>
      <c r="D38" s="38"/>
      <c r="E38" s="38"/>
      <c r="F38" s="38"/>
      <c r="G38" s="70"/>
    </row>
    <row r="39" spans="1:7" x14ac:dyDescent="0.25">
      <c r="A39" s="67"/>
      <c r="B39" s="68" t="s">
        <v>50</v>
      </c>
      <c r="C39" s="28" t="s">
        <v>51</v>
      </c>
      <c r="D39" s="71">
        <f>D40</f>
        <v>-6.04</v>
      </c>
      <c r="E39" s="71">
        <f t="shared" ref="E39:F39" si="6">E40</f>
        <v>-3.19</v>
      </c>
      <c r="F39" s="71">
        <f t="shared" si="6"/>
        <v>-9.23</v>
      </c>
      <c r="G39" s="70"/>
    </row>
    <row r="40" spans="1:7" ht="25.5" x14ac:dyDescent="0.25">
      <c r="A40" s="72"/>
      <c r="B40" s="76" t="s">
        <v>52</v>
      </c>
      <c r="C40" s="22">
        <v>850101</v>
      </c>
      <c r="D40" s="77">
        <v>-6.04</v>
      </c>
      <c r="E40" s="74">
        <v>-3.19</v>
      </c>
      <c r="F40" s="74">
        <f>SUM(D40:E40)</f>
        <v>-9.23</v>
      </c>
      <c r="G40" s="75"/>
    </row>
    <row r="41" spans="1:7" x14ac:dyDescent="0.25">
      <c r="A41" s="53"/>
      <c r="B41" s="54"/>
      <c r="C41" s="78"/>
      <c r="D41" s="65"/>
      <c r="E41" s="64"/>
      <c r="F41" s="64"/>
      <c r="G41" s="79"/>
    </row>
    <row r="42" spans="1:7" x14ac:dyDescent="0.25">
      <c r="A42" s="53"/>
      <c r="B42" s="57" t="s">
        <v>53</v>
      </c>
      <c r="C42" s="66">
        <v>54.02</v>
      </c>
      <c r="D42" s="59">
        <v>657.73</v>
      </c>
      <c r="E42" s="60">
        <f>E43</f>
        <v>-35.54</v>
      </c>
      <c r="F42" s="60">
        <f>SUM(D42:E42)</f>
        <v>622.19000000000005</v>
      </c>
      <c r="G42" s="80"/>
    </row>
    <row r="43" spans="1:7" x14ac:dyDescent="0.25">
      <c r="A43" s="81"/>
      <c r="B43" s="82" t="s">
        <v>54</v>
      </c>
      <c r="C43" s="83">
        <v>540210</v>
      </c>
      <c r="D43" s="84">
        <v>547.73</v>
      </c>
      <c r="E43" s="85">
        <f>E44+E48</f>
        <v>-35.54</v>
      </c>
      <c r="F43" s="84">
        <f>SUM(D43:E43)</f>
        <v>512.19000000000005</v>
      </c>
      <c r="G43" s="86"/>
    </row>
    <row r="44" spans="1:7" x14ac:dyDescent="0.25">
      <c r="A44" s="81"/>
      <c r="B44" s="82" t="s">
        <v>55</v>
      </c>
      <c r="C44" s="83" t="s">
        <v>56</v>
      </c>
      <c r="D44" s="85">
        <v>437.5</v>
      </c>
      <c r="E44" s="85">
        <f>E45+E46+E47</f>
        <v>-35</v>
      </c>
      <c r="F44" s="85">
        <f>SUM(D44:E44)</f>
        <v>402.5</v>
      </c>
      <c r="G44" s="86"/>
    </row>
    <row r="45" spans="1:7" x14ac:dyDescent="0.25">
      <c r="A45" s="87"/>
      <c r="B45" s="88" t="s">
        <v>57</v>
      </c>
      <c r="C45" s="89">
        <v>100101</v>
      </c>
      <c r="D45" s="90">
        <v>367.2</v>
      </c>
      <c r="E45" s="90">
        <v>-25</v>
      </c>
      <c r="F45" s="90">
        <f>SUM(D45:E45)</f>
        <v>342.2</v>
      </c>
      <c r="G45" s="86"/>
    </row>
    <row r="46" spans="1:7" x14ac:dyDescent="0.25">
      <c r="A46" s="87"/>
      <c r="B46" s="88" t="s">
        <v>58</v>
      </c>
      <c r="C46" s="89">
        <v>100105</v>
      </c>
      <c r="D46" s="90">
        <v>36.5</v>
      </c>
      <c r="E46" s="90">
        <v>-5</v>
      </c>
      <c r="F46" s="90">
        <f t="shared" ref="F46:F47" si="7">SUM(D46:E46)</f>
        <v>31.5</v>
      </c>
      <c r="G46" s="86"/>
    </row>
    <row r="47" spans="1:7" x14ac:dyDescent="0.25">
      <c r="A47" s="87"/>
      <c r="B47" s="88" t="s">
        <v>59</v>
      </c>
      <c r="C47" s="89">
        <v>100117</v>
      </c>
      <c r="D47" s="90">
        <v>22</v>
      </c>
      <c r="E47" s="90">
        <v>-5</v>
      </c>
      <c r="F47" s="90">
        <f t="shared" si="7"/>
        <v>17</v>
      </c>
      <c r="G47" s="86"/>
    </row>
    <row r="48" spans="1:7" x14ac:dyDescent="0.25">
      <c r="A48" s="81"/>
      <c r="B48" s="68" t="s">
        <v>50</v>
      </c>
      <c r="C48" s="28" t="s">
        <v>51</v>
      </c>
      <c r="D48" s="84">
        <f>D49</f>
        <v>-3.57</v>
      </c>
      <c r="E48" s="85">
        <f>E49</f>
        <v>-0.54</v>
      </c>
      <c r="F48" s="85">
        <f>F49</f>
        <v>-4.1099999999999994</v>
      </c>
      <c r="G48" s="86"/>
    </row>
    <row r="49" spans="1:7" ht="25.5" x14ac:dyDescent="0.25">
      <c r="A49" s="91"/>
      <c r="B49" s="76" t="s">
        <v>52</v>
      </c>
      <c r="C49" s="22">
        <v>850101</v>
      </c>
      <c r="D49" s="92">
        <v>-3.57</v>
      </c>
      <c r="E49" s="90">
        <v>-0.54</v>
      </c>
      <c r="F49" s="90">
        <f>SUM(D49:E49)</f>
        <v>-4.1099999999999994</v>
      </c>
      <c r="G49" s="93"/>
    </row>
    <row r="50" spans="1:7" x14ac:dyDescent="0.25">
      <c r="A50" s="72"/>
      <c r="B50" s="73"/>
      <c r="C50" s="22"/>
      <c r="D50" s="94"/>
      <c r="E50" s="74"/>
      <c r="F50" s="74"/>
      <c r="G50" s="95"/>
    </row>
    <row r="51" spans="1:7" x14ac:dyDescent="0.25">
      <c r="A51" s="53"/>
      <c r="B51" s="54" t="s">
        <v>60</v>
      </c>
      <c r="C51" s="78">
        <v>61.02</v>
      </c>
      <c r="D51" s="63">
        <v>1411.09</v>
      </c>
      <c r="E51" s="64">
        <f>E52</f>
        <v>-7.5</v>
      </c>
      <c r="F51" s="64">
        <f>E51+D51</f>
        <v>1403.59</v>
      </c>
      <c r="G51" s="79"/>
    </row>
    <row r="52" spans="1:7" x14ac:dyDescent="0.25">
      <c r="A52" s="53"/>
      <c r="B52" s="54" t="s">
        <v>61</v>
      </c>
      <c r="C52" s="78">
        <v>610205</v>
      </c>
      <c r="D52" s="63">
        <v>800.78</v>
      </c>
      <c r="E52" s="64">
        <f>E53</f>
        <v>-7.5</v>
      </c>
      <c r="F52" s="64">
        <f>E52+D52</f>
        <v>793.28</v>
      </c>
      <c r="G52" s="79"/>
    </row>
    <row r="53" spans="1:7" x14ac:dyDescent="0.25">
      <c r="A53" s="67"/>
      <c r="B53" s="68" t="s">
        <v>50</v>
      </c>
      <c r="C53" s="28" t="s">
        <v>51</v>
      </c>
      <c r="D53" s="69">
        <f>D54</f>
        <v>-14.72</v>
      </c>
      <c r="E53" s="69">
        <f t="shared" ref="E53:F53" si="8">E54</f>
        <v>-7.5</v>
      </c>
      <c r="F53" s="69">
        <f t="shared" si="8"/>
        <v>-22.22</v>
      </c>
      <c r="G53" s="96"/>
    </row>
    <row r="54" spans="1:7" ht="25.5" x14ac:dyDescent="0.25">
      <c r="A54" s="72"/>
      <c r="B54" s="76" t="s">
        <v>52</v>
      </c>
      <c r="C54" s="22">
        <v>850101</v>
      </c>
      <c r="D54" s="94">
        <v>-14.72</v>
      </c>
      <c r="E54" s="74">
        <v>-7.5</v>
      </c>
      <c r="F54" s="74">
        <f>SUM(D54:E54)</f>
        <v>-22.22</v>
      </c>
      <c r="G54" s="95"/>
    </row>
    <row r="55" spans="1:7" x14ac:dyDescent="0.25">
      <c r="A55" s="72"/>
      <c r="B55" s="73"/>
      <c r="C55" s="22"/>
      <c r="D55" s="94"/>
      <c r="E55" s="74"/>
      <c r="F55" s="74"/>
      <c r="G55" s="95"/>
    </row>
    <row r="56" spans="1:7" x14ac:dyDescent="0.25">
      <c r="A56" s="53"/>
      <c r="B56" s="54" t="s">
        <v>62</v>
      </c>
      <c r="C56" s="78">
        <v>65.02</v>
      </c>
      <c r="D56" s="63">
        <v>4425.1400000000003</v>
      </c>
      <c r="E56" s="64">
        <f>E57+E58+E59</f>
        <v>8</v>
      </c>
      <c r="F56" s="64">
        <f>SUM(D56:E56)</f>
        <v>4433.1400000000003</v>
      </c>
      <c r="G56" s="97"/>
    </row>
    <row r="57" spans="1:7" x14ac:dyDescent="0.25">
      <c r="A57" s="53"/>
      <c r="B57" s="54" t="s">
        <v>55</v>
      </c>
      <c r="C57" s="78" t="s">
        <v>56</v>
      </c>
      <c r="D57" s="63">
        <v>80</v>
      </c>
      <c r="E57" s="64">
        <f>E61</f>
        <v>18</v>
      </c>
      <c r="F57" s="64">
        <f>SUM(D57:E57)</f>
        <v>98</v>
      </c>
      <c r="G57" s="97"/>
    </row>
    <row r="58" spans="1:7" x14ac:dyDescent="0.25">
      <c r="A58" s="53"/>
      <c r="B58" s="54" t="s">
        <v>45</v>
      </c>
      <c r="C58" s="78" t="s">
        <v>63</v>
      </c>
      <c r="D58" s="63">
        <v>1084</v>
      </c>
      <c r="E58" s="64">
        <f>E63</f>
        <v>0</v>
      </c>
      <c r="F58" s="64">
        <f>SUM(D58:E58)</f>
        <v>1084</v>
      </c>
      <c r="G58" s="97"/>
    </row>
    <row r="59" spans="1:7" x14ac:dyDescent="0.25">
      <c r="A59" s="53"/>
      <c r="B59" s="54" t="s">
        <v>64</v>
      </c>
      <c r="C59" s="78" t="s">
        <v>65</v>
      </c>
      <c r="D59" s="63">
        <v>130</v>
      </c>
      <c r="E59" s="64">
        <f>E60</f>
        <v>-10</v>
      </c>
      <c r="F59" s="64">
        <f t="shared" ref="F59:F60" si="9">SUM(D59:E59)</f>
        <v>120</v>
      </c>
      <c r="G59" s="97"/>
    </row>
    <row r="60" spans="1:7" x14ac:dyDescent="0.25">
      <c r="A60" s="67"/>
      <c r="B60" s="68" t="s">
        <v>66</v>
      </c>
      <c r="C60" s="28">
        <v>65020401</v>
      </c>
      <c r="D60" s="69">
        <v>1517.03</v>
      </c>
      <c r="E60" s="38">
        <f>E66</f>
        <v>-10</v>
      </c>
      <c r="F60" s="38">
        <f t="shared" si="9"/>
        <v>1507.03</v>
      </c>
      <c r="G60" s="97"/>
    </row>
    <row r="61" spans="1:7" x14ac:dyDescent="0.25">
      <c r="A61" s="67"/>
      <c r="B61" s="68" t="s">
        <v>55</v>
      </c>
      <c r="C61" s="28" t="s">
        <v>56</v>
      </c>
      <c r="D61" s="69">
        <f>D62</f>
        <v>50</v>
      </c>
      <c r="E61" s="38">
        <f>E62</f>
        <v>18</v>
      </c>
      <c r="F61" s="38">
        <f>SUM(D61:E61)</f>
        <v>68</v>
      </c>
      <c r="G61" s="97"/>
    </row>
    <row r="62" spans="1:7" x14ac:dyDescent="0.25">
      <c r="A62" s="72"/>
      <c r="B62" s="73" t="s">
        <v>67</v>
      </c>
      <c r="C62" s="22">
        <v>100115</v>
      </c>
      <c r="D62" s="94">
        <v>50</v>
      </c>
      <c r="E62" s="74">
        <v>18</v>
      </c>
      <c r="F62" s="74">
        <f>SUM(D62:E62)</f>
        <v>68</v>
      </c>
      <c r="G62" s="97"/>
    </row>
    <row r="63" spans="1:7" x14ac:dyDescent="0.25">
      <c r="A63" s="67"/>
      <c r="B63" s="68" t="s">
        <v>45</v>
      </c>
      <c r="C63" s="28" t="s">
        <v>63</v>
      </c>
      <c r="D63" s="69">
        <v>500</v>
      </c>
      <c r="E63" s="38">
        <f>E64+E65</f>
        <v>0</v>
      </c>
      <c r="F63" s="38">
        <f>SUM(D63:E63)</f>
        <v>500</v>
      </c>
      <c r="G63" s="97"/>
    </row>
    <row r="64" spans="1:7" x14ac:dyDescent="0.25">
      <c r="A64" s="72"/>
      <c r="B64" s="73" t="s">
        <v>68</v>
      </c>
      <c r="C64" s="22">
        <v>200103</v>
      </c>
      <c r="D64" s="94">
        <v>430</v>
      </c>
      <c r="E64" s="74">
        <v>-50</v>
      </c>
      <c r="F64" s="74">
        <f>SUM(D64:E64)</f>
        <v>380</v>
      </c>
      <c r="G64" s="97"/>
    </row>
    <row r="65" spans="1:7" x14ac:dyDescent="0.25">
      <c r="A65" s="72"/>
      <c r="B65" s="73" t="s">
        <v>69</v>
      </c>
      <c r="C65" s="22">
        <v>200130</v>
      </c>
      <c r="D65" s="94">
        <v>70</v>
      </c>
      <c r="E65" s="74">
        <v>50</v>
      </c>
      <c r="F65" s="74">
        <f>SUM(D65:E65)</f>
        <v>120</v>
      </c>
      <c r="G65" s="97"/>
    </row>
    <row r="66" spans="1:7" x14ac:dyDescent="0.25">
      <c r="A66" s="53"/>
      <c r="B66" s="68" t="s">
        <v>64</v>
      </c>
      <c r="C66" s="28" t="s">
        <v>65</v>
      </c>
      <c r="D66" s="69">
        <f>D67</f>
        <v>105</v>
      </c>
      <c r="E66" s="69">
        <f t="shared" ref="E66:F66" si="10">E67</f>
        <v>-10</v>
      </c>
      <c r="F66" s="69">
        <f t="shared" si="10"/>
        <v>95</v>
      </c>
      <c r="G66" s="96"/>
    </row>
    <row r="67" spans="1:7" x14ac:dyDescent="0.25">
      <c r="A67" s="72"/>
      <c r="B67" s="73" t="s">
        <v>70</v>
      </c>
      <c r="C67" s="22">
        <v>570201</v>
      </c>
      <c r="D67" s="94">
        <v>105</v>
      </c>
      <c r="E67" s="74">
        <v>-10</v>
      </c>
      <c r="F67" s="74">
        <f>SUM(D67:E67)</f>
        <v>95</v>
      </c>
      <c r="G67" s="95"/>
    </row>
    <row r="68" spans="1:7" x14ac:dyDescent="0.25">
      <c r="A68" s="72"/>
      <c r="B68" s="73"/>
      <c r="C68" s="22"/>
      <c r="D68" s="77"/>
      <c r="E68" s="74"/>
      <c r="F68" s="74"/>
      <c r="G68" s="95"/>
    </row>
    <row r="69" spans="1:7" x14ac:dyDescent="0.25">
      <c r="A69" s="56"/>
      <c r="B69" s="57" t="s">
        <v>71</v>
      </c>
      <c r="C69" s="98">
        <v>67.02</v>
      </c>
      <c r="D69" s="99">
        <v>1964.08</v>
      </c>
      <c r="E69" s="99">
        <f>E70+E78+E80</f>
        <v>-11.280000000000001</v>
      </c>
      <c r="F69" s="99">
        <f t="shared" ref="F69:F76" si="11">SUM(D69:E69)</f>
        <v>1952.8</v>
      </c>
      <c r="G69" s="100"/>
    </row>
    <row r="70" spans="1:7" x14ac:dyDescent="0.25">
      <c r="A70" s="91"/>
      <c r="B70" s="101" t="s">
        <v>45</v>
      </c>
      <c r="C70" s="102" t="s">
        <v>63</v>
      </c>
      <c r="D70" s="103">
        <v>842.03</v>
      </c>
      <c r="E70" s="103">
        <f>E72+E75</f>
        <v>-20</v>
      </c>
      <c r="F70" s="103">
        <f t="shared" si="11"/>
        <v>822.03</v>
      </c>
      <c r="G70" s="61"/>
    </row>
    <row r="71" spans="1:7" x14ac:dyDescent="0.25">
      <c r="A71" s="91"/>
      <c r="B71" s="101" t="s">
        <v>72</v>
      </c>
      <c r="C71" s="102">
        <v>670203</v>
      </c>
      <c r="D71" s="103">
        <v>139.6</v>
      </c>
      <c r="E71" s="103">
        <f>E72</f>
        <v>-15</v>
      </c>
      <c r="F71" s="103">
        <f t="shared" si="11"/>
        <v>124.6</v>
      </c>
      <c r="G71" s="61"/>
    </row>
    <row r="72" spans="1:7" x14ac:dyDescent="0.25">
      <c r="A72" s="104"/>
      <c r="B72" s="68" t="s">
        <v>45</v>
      </c>
      <c r="C72" s="105" t="s">
        <v>63</v>
      </c>
      <c r="D72" s="106">
        <v>40</v>
      </c>
      <c r="E72" s="106">
        <f>E73</f>
        <v>-15</v>
      </c>
      <c r="F72" s="106">
        <f t="shared" si="11"/>
        <v>25</v>
      </c>
      <c r="G72" s="100"/>
    </row>
    <row r="73" spans="1:7" x14ac:dyDescent="0.25">
      <c r="A73" s="53"/>
      <c r="B73" s="73" t="s">
        <v>48</v>
      </c>
      <c r="C73" s="25">
        <v>2002</v>
      </c>
      <c r="D73" s="94">
        <v>15</v>
      </c>
      <c r="E73" s="94">
        <v>-15</v>
      </c>
      <c r="F73" s="94">
        <f t="shared" si="11"/>
        <v>0</v>
      </c>
      <c r="G73" s="107"/>
    </row>
    <row r="74" spans="1:7" x14ac:dyDescent="0.25">
      <c r="A74" s="67"/>
      <c r="B74" s="54" t="s">
        <v>73</v>
      </c>
      <c r="C74" s="78">
        <v>670306</v>
      </c>
      <c r="D74" s="63">
        <v>728.43</v>
      </c>
      <c r="E74" s="63">
        <f>E75+E78</f>
        <v>-16.28</v>
      </c>
      <c r="F74" s="103">
        <f t="shared" si="11"/>
        <v>712.15</v>
      </c>
      <c r="G74" s="61"/>
    </row>
    <row r="75" spans="1:7" x14ac:dyDescent="0.25">
      <c r="A75" s="53"/>
      <c r="B75" s="68" t="s">
        <v>45</v>
      </c>
      <c r="C75" s="105" t="s">
        <v>63</v>
      </c>
      <c r="D75" s="69">
        <v>539.03</v>
      </c>
      <c r="E75" s="69">
        <f>E76+E77</f>
        <v>-5</v>
      </c>
      <c r="F75" s="108">
        <f t="shared" si="11"/>
        <v>534.03</v>
      </c>
      <c r="G75" s="109"/>
    </row>
    <row r="76" spans="1:7" x14ac:dyDescent="0.25">
      <c r="A76" s="72"/>
      <c r="B76" s="73" t="s">
        <v>48</v>
      </c>
      <c r="C76" s="25">
        <v>2002</v>
      </c>
      <c r="D76" s="94">
        <v>19.5</v>
      </c>
      <c r="E76" s="94">
        <v>-10</v>
      </c>
      <c r="F76" s="110">
        <f t="shared" si="11"/>
        <v>9.5</v>
      </c>
      <c r="G76" s="109"/>
    </row>
    <row r="77" spans="1:7" x14ac:dyDescent="0.25">
      <c r="A77" s="72"/>
      <c r="B77" s="73" t="s">
        <v>74</v>
      </c>
      <c r="C77" s="25">
        <v>203030</v>
      </c>
      <c r="D77" s="94">
        <v>337.93</v>
      </c>
      <c r="E77" s="94">
        <v>5</v>
      </c>
      <c r="F77" s="110">
        <f>SUM(D77:E77)</f>
        <v>342.93</v>
      </c>
      <c r="G77" s="109"/>
    </row>
    <row r="78" spans="1:7" x14ac:dyDescent="0.25">
      <c r="A78" s="67"/>
      <c r="B78" s="68" t="s">
        <v>50</v>
      </c>
      <c r="C78" s="28" t="s">
        <v>75</v>
      </c>
      <c r="D78" s="69">
        <f>D79</f>
        <v>-19.600000000000001</v>
      </c>
      <c r="E78" s="69">
        <f t="shared" ref="E78:F78" si="12">E79</f>
        <v>-11.28</v>
      </c>
      <c r="F78" s="69">
        <f t="shared" si="12"/>
        <v>-30.880000000000003</v>
      </c>
      <c r="G78" s="70"/>
    </row>
    <row r="79" spans="1:7" ht="25.5" x14ac:dyDescent="0.25">
      <c r="A79" s="72"/>
      <c r="B79" s="76" t="s">
        <v>76</v>
      </c>
      <c r="C79" s="22">
        <v>850101</v>
      </c>
      <c r="D79" s="94">
        <v>-19.600000000000001</v>
      </c>
      <c r="E79" s="94">
        <v>-11.28</v>
      </c>
      <c r="F79" s="94">
        <f>SUM(D79:E79)</f>
        <v>-30.880000000000003</v>
      </c>
      <c r="G79" s="75"/>
    </row>
    <row r="80" spans="1:7" x14ac:dyDescent="0.25">
      <c r="A80" s="72"/>
      <c r="B80" s="111" t="s">
        <v>77</v>
      </c>
      <c r="C80" s="28">
        <v>670600</v>
      </c>
      <c r="D80" s="69">
        <v>158.05000000000001</v>
      </c>
      <c r="E80" s="69">
        <f>E81</f>
        <v>20</v>
      </c>
      <c r="F80" s="69">
        <f>SUM(D80:E80)</f>
        <v>178.05</v>
      </c>
      <c r="G80" s="75"/>
    </row>
    <row r="81" spans="1:7" x14ac:dyDescent="0.25">
      <c r="A81" s="72"/>
      <c r="B81" s="111" t="s">
        <v>78</v>
      </c>
      <c r="C81" s="28">
        <v>5912</v>
      </c>
      <c r="D81" s="69">
        <v>158.05000000000001</v>
      </c>
      <c r="E81" s="69">
        <v>20</v>
      </c>
      <c r="F81" s="69">
        <f>SUM(D81:E81)</f>
        <v>178.05</v>
      </c>
      <c r="G81" s="75"/>
    </row>
    <row r="82" spans="1:7" x14ac:dyDescent="0.25">
      <c r="A82" s="72"/>
      <c r="B82" s="76"/>
      <c r="C82" s="22"/>
      <c r="D82" s="94"/>
      <c r="E82" s="94"/>
      <c r="F82" s="94"/>
      <c r="G82" s="75"/>
    </row>
    <row r="83" spans="1:7" x14ac:dyDescent="0.25">
      <c r="A83" s="53"/>
      <c r="B83" s="112" t="s">
        <v>79</v>
      </c>
      <c r="C83" s="78">
        <v>68.02</v>
      </c>
      <c r="D83" s="63">
        <v>4945.7700000000004</v>
      </c>
      <c r="E83" s="63">
        <f>E84+E85</f>
        <v>-56</v>
      </c>
      <c r="F83" s="63">
        <f>SUM(D83:E83)</f>
        <v>4889.7700000000004</v>
      </c>
      <c r="G83" s="75"/>
    </row>
    <row r="84" spans="1:7" x14ac:dyDescent="0.25">
      <c r="A84" s="53"/>
      <c r="B84" s="112" t="s">
        <v>55</v>
      </c>
      <c r="C84" s="78" t="s">
        <v>56</v>
      </c>
      <c r="D84" s="63">
        <v>2570.42</v>
      </c>
      <c r="E84" s="63">
        <f>E87</f>
        <v>-41</v>
      </c>
      <c r="F84" s="63">
        <f t="shared" ref="F84:F85" si="13">SUM(D84:E84)</f>
        <v>2529.42</v>
      </c>
      <c r="G84" s="75"/>
    </row>
    <row r="85" spans="1:7" x14ac:dyDescent="0.25">
      <c r="A85" s="53"/>
      <c r="B85" s="112" t="s">
        <v>80</v>
      </c>
      <c r="C85" s="78" t="s">
        <v>65</v>
      </c>
      <c r="D85" s="63">
        <v>2347.5</v>
      </c>
      <c r="E85" s="63">
        <f>E91</f>
        <v>-15</v>
      </c>
      <c r="F85" s="63">
        <f t="shared" si="13"/>
        <v>2332.5</v>
      </c>
      <c r="G85" s="75"/>
    </row>
    <row r="86" spans="1:7" x14ac:dyDescent="0.25">
      <c r="A86" s="53"/>
      <c r="B86" s="112" t="s">
        <v>81</v>
      </c>
      <c r="C86" s="78">
        <v>68020502</v>
      </c>
      <c r="D86" s="63">
        <v>4258.33</v>
      </c>
      <c r="E86" s="63">
        <f>E87+E91</f>
        <v>-56</v>
      </c>
      <c r="F86" s="63">
        <f>SUM(D86:E86)</f>
        <v>4202.33</v>
      </c>
      <c r="G86" s="75"/>
    </row>
    <row r="87" spans="1:7" x14ac:dyDescent="0.25">
      <c r="A87" s="53"/>
      <c r="B87" s="112" t="s">
        <v>82</v>
      </c>
      <c r="C87" s="78" t="s">
        <v>56</v>
      </c>
      <c r="D87" s="63">
        <v>2156.7199999999998</v>
      </c>
      <c r="E87" s="63">
        <f>E88+E89+E90</f>
        <v>-41</v>
      </c>
      <c r="F87" s="63">
        <f>SUM(D87:E87)</f>
        <v>2115.7199999999998</v>
      </c>
      <c r="G87" s="75"/>
    </row>
    <row r="88" spans="1:7" x14ac:dyDescent="0.25">
      <c r="A88" s="72"/>
      <c r="B88" s="76" t="s">
        <v>57</v>
      </c>
      <c r="C88" s="22">
        <v>100101</v>
      </c>
      <c r="D88" s="94">
        <v>1940</v>
      </c>
      <c r="E88" s="94">
        <v>-25</v>
      </c>
      <c r="F88" s="94">
        <f>SUM(D88:E88)</f>
        <v>1915</v>
      </c>
      <c r="G88" s="75"/>
    </row>
    <row r="89" spans="1:7" x14ac:dyDescent="0.25">
      <c r="A89" s="72"/>
      <c r="B89" s="76" t="s">
        <v>59</v>
      </c>
      <c r="C89" s="22">
        <v>100117</v>
      </c>
      <c r="D89" s="94">
        <v>162.91999999999999</v>
      </c>
      <c r="E89" s="94">
        <v>-13.5</v>
      </c>
      <c r="F89" s="94">
        <f t="shared" ref="F89:F90" si="14">SUM(D89:E89)</f>
        <v>149.41999999999999</v>
      </c>
      <c r="G89" s="75"/>
    </row>
    <row r="90" spans="1:7" x14ac:dyDescent="0.25">
      <c r="A90" s="72"/>
      <c r="B90" s="76" t="s">
        <v>83</v>
      </c>
      <c r="C90" s="22">
        <v>100307</v>
      </c>
      <c r="D90" s="94">
        <v>49</v>
      </c>
      <c r="E90" s="94">
        <v>-2.5</v>
      </c>
      <c r="F90" s="94">
        <f t="shared" si="14"/>
        <v>46.5</v>
      </c>
      <c r="G90" s="75"/>
    </row>
    <row r="91" spans="1:7" x14ac:dyDescent="0.25">
      <c r="A91" s="67"/>
      <c r="B91" s="111" t="s">
        <v>84</v>
      </c>
      <c r="C91" s="28" t="s">
        <v>65</v>
      </c>
      <c r="D91" s="69">
        <f>D92</f>
        <v>2112.5</v>
      </c>
      <c r="E91" s="69">
        <f t="shared" ref="E91:F91" si="15">E92</f>
        <v>-15</v>
      </c>
      <c r="F91" s="69">
        <f t="shared" si="15"/>
        <v>2097.5</v>
      </c>
      <c r="G91" s="75"/>
    </row>
    <row r="92" spans="1:7" x14ac:dyDescent="0.25">
      <c r="A92" s="72"/>
      <c r="B92" s="76" t="s">
        <v>85</v>
      </c>
      <c r="C92" s="22">
        <v>570201</v>
      </c>
      <c r="D92" s="94">
        <v>2112.5</v>
      </c>
      <c r="E92" s="94">
        <v>-15</v>
      </c>
      <c r="F92" s="94">
        <f>SUM(D92:E92)</f>
        <v>2097.5</v>
      </c>
      <c r="G92" s="75"/>
    </row>
    <row r="93" spans="1:7" x14ac:dyDescent="0.25">
      <c r="A93" s="72"/>
      <c r="B93" s="76"/>
      <c r="C93" s="22"/>
      <c r="D93" s="94"/>
      <c r="E93" s="94"/>
      <c r="F93" s="94"/>
      <c r="G93" s="75"/>
    </row>
    <row r="94" spans="1:7" x14ac:dyDescent="0.25">
      <c r="A94" s="56"/>
      <c r="B94" s="113" t="s">
        <v>86</v>
      </c>
      <c r="C94" s="114" t="s">
        <v>87</v>
      </c>
      <c r="D94" s="115">
        <v>7459.89</v>
      </c>
      <c r="E94" s="115">
        <f>E95+E96</f>
        <v>-6.75</v>
      </c>
      <c r="F94" s="116">
        <f>SUM(D94:E94)</f>
        <v>7453.14</v>
      </c>
      <c r="G94" s="117"/>
    </row>
    <row r="95" spans="1:7" x14ac:dyDescent="0.25">
      <c r="A95" s="56"/>
      <c r="B95" s="118" t="s">
        <v>88</v>
      </c>
      <c r="C95" s="119" t="s">
        <v>63</v>
      </c>
      <c r="D95" s="120">
        <v>607.5</v>
      </c>
      <c r="E95" s="120">
        <f>E98</f>
        <v>-18</v>
      </c>
      <c r="F95" s="121"/>
      <c r="G95" s="117"/>
    </row>
    <row r="96" spans="1:7" x14ac:dyDescent="0.25">
      <c r="A96" s="56"/>
      <c r="B96" s="111" t="s">
        <v>89</v>
      </c>
      <c r="C96" s="122" t="s">
        <v>90</v>
      </c>
      <c r="D96" s="69">
        <v>626.78</v>
      </c>
      <c r="E96" s="123">
        <f>E100</f>
        <v>11.25</v>
      </c>
      <c r="F96" s="124">
        <f t="shared" ref="F96:F102" si="16">SUM(D96:E96)</f>
        <v>638.03</v>
      </c>
      <c r="G96" s="125"/>
    </row>
    <row r="97" spans="1:7" x14ac:dyDescent="0.25">
      <c r="A97" s="56"/>
      <c r="B97" s="111" t="s">
        <v>91</v>
      </c>
      <c r="C97" s="122" t="s">
        <v>92</v>
      </c>
      <c r="D97" s="69">
        <v>315.39999999999998</v>
      </c>
      <c r="E97" s="123">
        <f>E98</f>
        <v>-18</v>
      </c>
      <c r="F97" s="124">
        <f t="shared" si="16"/>
        <v>297.39999999999998</v>
      </c>
      <c r="G97" s="125"/>
    </row>
    <row r="98" spans="1:7" x14ac:dyDescent="0.25">
      <c r="A98" s="104"/>
      <c r="B98" s="111" t="s">
        <v>45</v>
      </c>
      <c r="C98" s="122" t="s">
        <v>63</v>
      </c>
      <c r="D98" s="69">
        <v>105.4</v>
      </c>
      <c r="E98" s="123">
        <f>E99</f>
        <v>-18</v>
      </c>
      <c r="F98" s="124">
        <f t="shared" si="16"/>
        <v>87.4</v>
      </c>
      <c r="G98" s="125"/>
    </row>
    <row r="99" spans="1:7" x14ac:dyDescent="0.25">
      <c r="A99" s="126"/>
      <c r="B99" s="76" t="s">
        <v>48</v>
      </c>
      <c r="C99" s="127" t="s">
        <v>93</v>
      </c>
      <c r="D99" s="94">
        <v>18</v>
      </c>
      <c r="E99" s="128">
        <v>-18</v>
      </c>
      <c r="F99" s="129">
        <f t="shared" si="16"/>
        <v>0</v>
      </c>
      <c r="G99" s="125"/>
    </row>
    <row r="100" spans="1:7" x14ac:dyDescent="0.25">
      <c r="A100" s="56"/>
      <c r="B100" s="113" t="s">
        <v>94</v>
      </c>
      <c r="C100" s="114" t="s">
        <v>95</v>
      </c>
      <c r="D100" s="115">
        <v>234.48</v>
      </c>
      <c r="E100" s="115">
        <f>E101</f>
        <v>11.25</v>
      </c>
      <c r="F100" s="116">
        <f t="shared" si="16"/>
        <v>245.73</v>
      </c>
      <c r="G100" s="117"/>
    </row>
    <row r="101" spans="1:7" x14ac:dyDescent="0.25">
      <c r="A101" s="67"/>
      <c r="B101" s="111" t="s">
        <v>89</v>
      </c>
      <c r="C101" s="122" t="s">
        <v>90</v>
      </c>
      <c r="D101" s="69">
        <v>220.98</v>
      </c>
      <c r="E101" s="123">
        <f>E102</f>
        <v>11.25</v>
      </c>
      <c r="F101" s="124">
        <f t="shared" si="16"/>
        <v>232.23</v>
      </c>
      <c r="G101" s="125"/>
    </row>
    <row r="102" spans="1:7" ht="25.5" x14ac:dyDescent="0.25">
      <c r="A102" s="67"/>
      <c r="B102" s="76" t="s">
        <v>96</v>
      </c>
      <c r="C102" s="127" t="s">
        <v>97</v>
      </c>
      <c r="D102" s="94">
        <v>220.98</v>
      </c>
      <c r="E102" s="128">
        <v>11.25</v>
      </c>
      <c r="F102" s="129">
        <f t="shared" si="16"/>
        <v>232.23</v>
      </c>
      <c r="G102" s="130"/>
    </row>
    <row r="103" spans="1:7" x14ac:dyDescent="0.25">
      <c r="A103" s="67"/>
      <c r="B103" s="76"/>
      <c r="C103" s="127"/>
      <c r="D103" s="94"/>
      <c r="E103" s="128"/>
      <c r="F103" s="129"/>
      <c r="G103" s="130"/>
    </row>
    <row r="104" spans="1:7" x14ac:dyDescent="0.25">
      <c r="A104" s="56"/>
      <c r="B104" s="57" t="s">
        <v>98</v>
      </c>
      <c r="C104" s="58">
        <v>74.02</v>
      </c>
      <c r="D104" s="99">
        <v>777.32</v>
      </c>
      <c r="E104" s="99">
        <f>E105</f>
        <v>187.4</v>
      </c>
      <c r="F104" s="99">
        <f>SUM(D104:E104)</f>
        <v>964.72</v>
      </c>
      <c r="G104" s="100"/>
    </row>
    <row r="105" spans="1:7" x14ac:dyDescent="0.25">
      <c r="A105" s="91"/>
      <c r="B105" s="54" t="s">
        <v>45</v>
      </c>
      <c r="C105" s="62" t="s">
        <v>63</v>
      </c>
      <c r="D105" s="103">
        <v>647.32000000000005</v>
      </c>
      <c r="E105" s="103">
        <f>E108</f>
        <v>187.4</v>
      </c>
      <c r="F105" s="103">
        <f>SUM(D105:E105)</f>
        <v>834.72</v>
      </c>
      <c r="G105" s="61"/>
    </row>
    <row r="106" spans="1:7" x14ac:dyDescent="0.25">
      <c r="A106" s="91"/>
      <c r="B106" s="54" t="s">
        <v>99</v>
      </c>
      <c r="C106" s="62">
        <v>74020501</v>
      </c>
      <c r="D106" s="103">
        <f>D107</f>
        <v>506.56</v>
      </c>
      <c r="E106" s="103">
        <f t="shared" ref="E106:F106" si="17">E107</f>
        <v>187.4</v>
      </c>
      <c r="F106" s="103">
        <f t="shared" si="17"/>
        <v>693.96</v>
      </c>
      <c r="G106" s="61"/>
    </row>
    <row r="107" spans="1:7" x14ac:dyDescent="0.25">
      <c r="A107" s="91"/>
      <c r="B107" s="54" t="s">
        <v>45</v>
      </c>
      <c r="C107" s="62" t="s">
        <v>63</v>
      </c>
      <c r="D107" s="103">
        <v>506.56</v>
      </c>
      <c r="E107" s="103">
        <f>E108</f>
        <v>187.4</v>
      </c>
      <c r="F107" s="103">
        <f t="shared" ref="F107:F108" si="18">SUM(D107:E107)</f>
        <v>693.96</v>
      </c>
      <c r="G107" s="61"/>
    </row>
    <row r="108" spans="1:7" x14ac:dyDescent="0.25">
      <c r="A108" s="87"/>
      <c r="B108" s="73" t="s">
        <v>100</v>
      </c>
      <c r="C108" s="131">
        <v>200104</v>
      </c>
      <c r="D108" s="110">
        <v>486.56</v>
      </c>
      <c r="E108" s="110">
        <v>187.4</v>
      </c>
      <c r="F108" s="110">
        <f t="shared" si="18"/>
        <v>673.96</v>
      </c>
      <c r="G108" s="107"/>
    </row>
    <row r="109" spans="1:7" x14ac:dyDescent="0.25">
      <c r="A109" s="87"/>
      <c r="B109" s="73"/>
      <c r="C109" s="131"/>
      <c r="D109" s="110"/>
      <c r="E109" s="110"/>
      <c r="F109" s="110"/>
      <c r="G109" s="107"/>
    </row>
    <row r="110" spans="1:7" x14ac:dyDescent="0.25">
      <c r="A110" s="56"/>
      <c r="B110" s="113" t="s">
        <v>101</v>
      </c>
      <c r="C110" s="114" t="s">
        <v>102</v>
      </c>
      <c r="D110" s="115">
        <v>2357.9899999999998</v>
      </c>
      <c r="E110" s="115">
        <f>E111</f>
        <v>-100</v>
      </c>
      <c r="F110" s="116">
        <f>SUM(D110:E110)</f>
        <v>2257.9899999999998</v>
      </c>
      <c r="G110" s="117"/>
    </row>
    <row r="111" spans="1:7" ht="14.25" customHeight="1" x14ac:dyDescent="0.25">
      <c r="A111" s="56"/>
      <c r="B111" s="113" t="s">
        <v>88</v>
      </c>
      <c r="C111" s="114" t="s">
        <v>63</v>
      </c>
      <c r="D111" s="115">
        <v>462.4</v>
      </c>
      <c r="E111" s="115">
        <f>E112</f>
        <v>-100</v>
      </c>
      <c r="F111" s="115">
        <f>SUM(D111:E111)</f>
        <v>362.4</v>
      </c>
      <c r="G111" s="117"/>
    </row>
    <row r="112" spans="1:7" x14ac:dyDescent="0.25">
      <c r="A112" s="53"/>
      <c r="B112" s="132" t="s">
        <v>103</v>
      </c>
      <c r="C112" s="133" t="s">
        <v>104</v>
      </c>
      <c r="D112" s="63">
        <v>627.4</v>
      </c>
      <c r="E112" s="134">
        <f>E113</f>
        <v>-100</v>
      </c>
      <c r="F112" s="135">
        <f>SUM(D112:E112)</f>
        <v>527.4</v>
      </c>
      <c r="G112" s="136"/>
    </row>
    <row r="113" spans="1:13" x14ac:dyDescent="0.25">
      <c r="A113" s="67"/>
      <c r="B113" s="111" t="s">
        <v>88</v>
      </c>
      <c r="C113" s="122" t="s">
        <v>63</v>
      </c>
      <c r="D113" s="69">
        <v>377.4</v>
      </c>
      <c r="E113" s="123">
        <f>E114</f>
        <v>-100</v>
      </c>
      <c r="F113" s="124">
        <f>SUM(D113:E113)</f>
        <v>277.39999999999998</v>
      </c>
      <c r="G113" s="125"/>
    </row>
    <row r="114" spans="1:13" x14ac:dyDescent="0.25">
      <c r="A114" s="67"/>
      <c r="B114" s="76" t="s">
        <v>48</v>
      </c>
      <c r="C114" s="127" t="s">
        <v>93</v>
      </c>
      <c r="D114" s="94">
        <v>200</v>
      </c>
      <c r="E114" s="128">
        <v>-100</v>
      </c>
      <c r="F114" s="129">
        <f>SUM(D114:E114)</f>
        <v>100</v>
      </c>
      <c r="G114" s="130"/>
    </row>
    <row r="115" spans="1:13" x14ac:dyDescent="0.25">
      <c r="A115" s="53"/>
      <c r="B115" s="68"/>
      <c r="C115" s="137"/>
      <c r="D115" s="138"/>
      <c r="E115" s="138"/>
      <c r="F115" s="138"/>
      <c r="G115" s="139"/>
    </row>
    <row r="116" spans="1:13" x14ac:dyDescent="0.25">
      <c r="A116" s="67"/>
      <c r="B116" s="73"/>
      <c r="C116" s="131"/>
      <c r="D116" s="74"/>
      <c r="E116" s="140"/>
      <c r="F116" s="140"/>
      <c r="G116" s="141"/>
    </row>
    <row r="117" spans="1:13" x14ac:dyDescent="0.25">
      <c r="I117" s="142"/>
      <c r="J117" s="143"/>
      <c r="K117" s="143"/>
      <c r="L117" s="143"/>
      <c r="M117" s="143"/>
    </row>
    <row r="118" spans="1:13" x14ac:dyDescent="0.25">
      <c r="B118" s="3" t="s">
        <v>105</v>
      </c>
      <c r="C118" s="3"/>
      <c r="D118" s="3"/>
      <c r="E118" s="2" t="s">
        <v>106</v>
      </c>
      <c r="F118" s="2"/>
      <c r="G118" s="143"/>
      <c r="I118" s="142"/>
      <c r="J118" s="143"/>
      <c r="K118" s="143"/>
      <c r="L118" s="143"/>
      <c r="M118" s="143"/>
    </row>
    <row r="119" spans="1:13" x14ac:dyDescent="0.25">
      <c r="B119" s="3" t="s">
        <v>107</v>
      </c>
      <c r="C119" s="3"/>
      <c r="D119" s="3"/>
      <c r="E119" s="2" t="s">
        <v>108</v>
      </c>
      <c r="F119" s="2"/>
      <c r="G119" s="143"/>
      <c r="I119" s="144"/>
      <c r="J119" s="143"/>
      <c r="K119" s="143"/>
      <c r="L119" s="143"/>
      <c r="M119" s="143"/>
    </row>
    <row r="120" spans="1:13" x14ac:dyDescent="0.25">
      <c r="B120" s="144"/>
      <c r="C120" s="143"/>
      <c r="D120" s="143"/>
      <c r="E120" s="143"/>
      <c r="F120" s="143"/>
      <c r="G120" s="143"/>
    </row>
    <row r="127" spans="1:13" x14ac:dyDescent="0.25">
      <c r="J127" s="3"/>
      <c r="K127" s="3"/>
      <c r="L127" s="3"/>
    </row>
    <row r="128" spans="1:13" x14ac:dyDescent="0.25">
      <c r="J128" s="3"/>
      <c r="K128" s="3"/>
      <c r="L128" s="3"/>
    </row>
    <row r="129" spans="10:12" x14ac:dyDescent="0.25">
      <c r="J129" s="3"/>
      <c r="K129" s="3"/>
      <c r="L129" s="3"/>
    </row>
    <row r="130" spans="10:12" x14ac:dyDescent="0.25">
      <c r="J130" s="3"/>
      <c r="K130" s="3"/>
      <c r="L130" s="3"/>
    </row>
    <row r="131" spans="10:12" x14ac:dyDescent="0.25">
      <c r="J131" s="3"/>
      <c r="K131" s="3"/>
      <c r="L131" s="3"/>
    </row>
  </sheetData>
  <mergeCells count="1">
    <mergeCell ref="A4:F4"/>
  </mergeCells>
  <pageMargins left="0.70866141732283505" right="0.70866141732283505" top="0.74803149606299202" bottom="0.74803149606299202" header="0.31496062992126" footer="0.31496062992126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 Local 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cp:lastPrinted>2025-10-23T05:53:58Z</cp:lastPrinted>
  <dcterms:created xsi:type="dcterms:W3CDTF">2025-10-23T05:50:32Z</dcterms:created>
  <dcterms:modified xsi:type="dcterms:W3CDTF">2025-10-23T05:56:03Z</dcterms:modified>
</cp:coreProperties>
</file>