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"/>
    </mc:Choice>
  </mc:AlternateContent>
  <xr:revisionPtr revIDLastSave="0" documentId="13_ncr:1_{85A23C0D-7419-4508-8EF0-D72F6CDAD1D8}" xr6:coauthVersionLast="47" xr6:coauthVersionMax="47" xr10:uidLastSave="{00000000-0000-0000-0000-000000000000}"/>
  <bookViews>
    <workbookView xWindow="-120" yWindow="-120" windowWidth="29040" windowHeight="15720" xr2:uid="{84357C65-3FE0-47D5-A209-C9FE91AC666F}"/>
  </bookViews>
  <sheets>
    <sheet name="Bug Local 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0" i="1" l="1"/>
  <c r="G109" i="1"/>
  <c r="E109" i="1"/>
  <c r="G108" i="1"/>
  <c r="E108" i="1"/>
  <c r="G107" i="1"/>
  <c r="G106" i="1"/>
  <c r="F105" i="1"/>
  <c r="F104" i="1" s="1"/>
  <c r="F103" i="1" s="1"/>
  <c r="F102" i="1" s="1"/>
  <c r="E105" i="1"/>
  <c r="G105" i="1" s="1"/>
  <c r="G100" i="1"/>
  <c r="G99" i="1"/>
  <c r="F99" i="1"/>
  <c r="E99" i="1"/>
  <c r="E94" i="1" s="1"/>
  <c r="F98" i="1"/>
  <c r="F94" i="1" s="1"/>
  <c r="E98" i="1"/>
  <c r="G97" i="1"/>
  <c r="E96" i="1"/>
  <c r="E95" i="1" s="1"/>
  <c r="G95" i="1" s="1"/>
  <c r="G91" i="1"/>
  <c r="E90" i="1"/>
  <c r="D90" i="1"/>
  <c r="G90" i="1" s="1"/>
  <c r="G85" i="1"/>
  <c r="G84" i="1"/>
  <c r="E84" i="1"/>
  <c r="G83" i="1"/>
  <c r="G82" i="1" s="1"/>
  <c r="F82" i="1"/>
  <c r="E82" i="1"/>
  <c r="D82" i="1"/>
  <c r="G81" i="1"/>
  <c r="G80" i="1"/>
  <c r="E80" i="1"/>
  <c r="E79" i="1"/>
  <c r="G77" i="1"/>
  <c r="G76" i="1"/>
  <c r="F76" i="1"/>
  <c r="E76" i="1"/>
  <c r="E74" i="1" s="1"/>
  <c r="F75" i="1"/>
  <c r="F74" i="1" s="1"/>
  <c r="F73" i="1" s="1"/>
  <c r="E75" i="1"/>
  <c r="G71" i="1"/>
  <c r="G70" i="1"/>
  <c r="G69" i="1"/>
  <c r="E69" i="1"/>
  <c r="G68" i="1"/>
  <c r="E68" i="1"/>
  <c r="E67" i="1" s="1"/>
  <c r="G67" i="1" s="1"/>
  <c r="G66" i="1"/>
  <c r="E65" i="1"/>
  <c r="D65" i="1"/>
  <c r="G64" i="1"/>
  <c r="E63" i="1"/>
  <c r="E62" i="1" s="1"/>
  <c r="G59" i="1"/>
  <c r="G58" i="1"/>
  <c r="G57" i="1"/>
  <c r="G56" i="1"/>
  <c r="E56" i="1"/>
  <c r="G55" i="1"/>
  <c r="E55" i="1"/>
  <c r="E54" i="1" s="1"/>
  <c r="G54" i="1"/>
  <c r="E53" i="1"/>
  <c r="G53" i="1" s="1"/>
  <c r="G51" i="1"/>
  <c r="G50" i="1"/>
  <c r="E49" i="1"/>
  <c r="E48" i="1" s="1"/>
  <c r="G48" i="1" s="1"/>
  <c r="G45" i="1"/>
  <c r="F44" i="1"/>
  <c r="D44" i="1"/>
  <c r="G43" i="1"/>
  <c r="G42" i="1"/>
  <c r="E42" i="1"/>
  <c r="E41" i="1"/>
  <c r="G41" i="1" s="1"/>
  <c r="F40" i="1"/>
  <c r="G40" i="1" s="1"/>
  <c r="G38" i="1"/>
  <c r="F37" i="1"/>
  <c r="E37" i="1"/>
  <c r="G36" i="1"/>
  <c r="G35" i="1"/>
  <c r="F34" i="1"/>
  <c r="F33" i="1" s="1"/>
  <c r="F27" i="1" s="1"/>
  <c r="E34" i="1"/>
  <c r="G32" i="1"/>
  <c r="G31" i="1"/>
  <c r="G30" i="1"/>
  <c r="E29" i="1"/>
  <c r="G29" i="1" s="1"/>
  <c r="D25" i="1"/>
  <c r="G23" i="1"/>
  <c r="G19" i="1"/>
  <c r="E18" i="1"/>
  <c r="D18" i="1"/>
  <c r="G18" i="1" s="1"/>
  <c r="G17" i="1"/>
  <c r="G16" i="1"/>
  <c r="G15" i="1" s="1"/>
  <c r="E15" i="1"/>
  <c r="D15" i="1"/>
  <c r="G14" i="1"/>
  <c r="E13" i="1"/>
  <c r="G13" i="1" s="1"/>
  <c r="G12" i="1"/>
  <c r="G11" i="1" s="1"/>
  <c r="F11" i="1"/>
  <c r="E11" i="1"/>
  <c r="G10" i="1"/>
  <c r="G9" i="1" s="1"/>
  <c r="F9" i="1"/>
  <c r="E9" i="1"/>
  <c r="E7" i="1" s="1"/>
  <c r="G7" i="1" s="1"/>
  <c r="E104" i="1" l="1"/>
  <c r="G104" i="1" s="1"/>
  <c r="G49" i="1"/>
  <c r="G65" i="1"/>
  <c r="G34" i="1"/>
  <c r="G37" i="1"/>
  <c r="E47" i="1"/>
  <c r="G47" i="1" s="1"/>
  <c r="G94" i="1"/>
  <c r="F93" i="1"/>
  <c r="F25" i="1" s="1"/>
  <c r="F22" i="1" s="1"/>
  <c r="G62" i="1"/>
  <c r="E61" i="1"/>
  <c r="G61" i="1" s="1"/>
  <c r="E33" i="1"/>
  <c r="G33" i="1" s="1"/>
  <c r="E40" i="1"/>
  <c r="E89" i="1"/>
  <c r="E87" i="1"/>
  <c r="G87" i="1" s="1"/>
  <c r="G98" i="1"/>
  <c r="G74" i="1"/>
  <c r="E78" i="1"/>
  <c r="G78" i="1" s="1"/>
  <c r="G79" i="1"/>
  <c r="G63" i="1"/>
  <c r="G96" i="1"/>
  <c r="G75" i="1"/>
  <c r="E93" i="1"/>
  <c r="E103" i="1"/>
  <c r="G93" i="1" l="1"/>
  <c r="E27" i="1"/>
  <c r="G27" i="1"/>
  <c r="G103" i="1"/>
  <c r="E102" i="1"/>
  <c r="G102" i="1" s="1"/>
  <c r="G89" i="1"/>
  <c r="E88" i="1"/>
  <c r="G88" i="1" s="1"/>
  <c r="E73" i="1"/>
  <c r="G73" i="1" s="1"/>
  <c r="E25" i="1" l="1"/>
  <c r="E22" i="1" s="1"/>
  <c r="G22" i="1" s="1"/>
  <c r="G25" i="1" s="1"/>
</calcChain>
</file>

<file path=xl/sharedStrings.xml><?xml version="1.0" encoding="utf-8"?>
<sst xmlns="http://schemas.openxmlformats.org/spreadsheetml/2006/main" count="148" uniqueCount="107">
  <si>
    <t>U.A.T ORAȘ TÂRGU CĂRBUNEȘTI</t>
  </si>
  <si>
    <t>JUDETUL GORJ</t>
  </si>
  <si>
    <t>CUI : 4898681</t>
  </si>
  <si>
    <t>Bugetul local de venituri și cheltuieli al orașului Târgu Cărbunești, pe anul 2025</t>
  </si>
  <si>
    <t>mii lei</t>
  </si>
  <si>
    <t>Nr. Crt</t>
  </si>
  <si>
    <t>Denumire indicator</t>
  </si>
  <si>
    <t>Cod indicator</t>
  </si>
  <si>
    <t>Buget rectificat prin HCL nr. 66 din 28.08.2025</t>
  </si>
  <si>
    <t>Influențe trim III</t>
  </si>
  <si>
    <t>Influențe trim IV</t>
  </si>
  <si>
    <t>Buget rectificat prin HCL nr. .... din ........2025</t>
  </si>
  <si>
    <t>I</t>
  </si>
  <si>
    <t xml:space="preserve">TOTAL VENITURI </t>
  </si>
  <si>
    <t>Venituri din proprietate</t>
  </si>
  <si>
    <t>Alte venituri din concesiuni și închirieri de către instituții publice</t>
  </si>
  <si>
    <t>Veniuri din prestări servicii și activități</t>
  </si>
  <si>
    <t>Alte venituri din prestări servicii și alte activități</t>
  </si>
  <si>
    <t>Diverse venituri</t>
  </si>
  <si>
    <t>Taxe speciale(de salubritate)</t>
  </si>
  <si>
    <t>36.02.06</t>
  </si>
  <si>
    <t>Transferuri voluntare, altele decât subvențiile</t>
  </si>
  <si>
    <t>Vărsăminte din secțiunea de funcționare pentru finanțarea secțiunii de dezvoltare a bugetului local</t>
  </si>
  <si>
    <t>Vărsăminte din secțiunea de funcționare</t>
  </si>
  <si>
    <t>Venituri din valorificarea unor bunuri</t>
  </si>
  <si>
    <t>Venituri din vânzarea unor bunuri aparținând domeniului privat</t>
  </si>
  <si>
    <t>39.02.07</t>
  </si>
  <si>
    <t>II</t>
  </si>
  <si>
    <t>CHELTUIELI</t>
  </si>
  <si>
    <t xml:space="preserve">TOTAL CHELTUIELI </t>
  </si>
  <si>
    <t>Excedent an 2024</t>
  </si>
  <si>
    <t>TOTAL CHELTUIELI BUGETUL LOCAL</t>
  </si>
  <si>
    <t>AUTORITĂȚI PUBLICE ȘI ACȚIUNI EXTERNE</t>
  </si>
  <si>
    <t>Autorități executive</t>
  </si>
  <si>
    <t>Cheltuieli de personal</t>
  </si>
  <si>
    <t>Titlul 10</t>
  </si>
  <si>
    <t>Salarii de bază</t>
  </si>
  <si>
    <t>Spor condiții deosebite</t>
  </si>
  <si>
    <t>Alte sporuri</t>
  </si>
  <si>
    <t>Bunuri și servicii</t>
  </si>
  <si>
    <t>Titlul 20</t>
  </si>
  <si>
    <t>Furnituri de birou</t>
  </si>
  <si>
    <t>Protecția muncii</t>
  </si>
  <si>
    <t>Alte cheltuieli</t>
  </si>
  <si>
    <t>Titlul 59</t>
  </si>
  <si>
    <t>Sumă aferentă persoanelor cu handicap neîncadrate</t>
  </si>
  <si>
    <t>ALTE SERVICII PUBLICE GENERALE</t>
  </si>
  <si>
    <t>Servicii publice comunitare de evidență a persoanei</t>
  </si>
  <si>
    <t>Fond de rezervă bugetară la dispoziția autorităților locale</t>
  </si>
  <si>
    <t>ORDINE PUBLICĂ ȘI SIGURANȚĂ NAȚIONALĂ</t>
  </si>
  <si>
    <t>Protecție civilă și protecție contra incendiilor(protecție civilă nonmilitară)</t>
  </si>
  <si>
    <t>Titlul 10:</t>
  </si>
  <si>
    <t>Vouchere de vacanță</t>
  </si>
  <si>
    <t>ÎNVĂȚĂMÂNT</t>
  </si>
  <si>
    <t>Titlul 20:</t>
  </si>
  <si>
    <t>Învățământ secundar inferior</t>
  </si>
  <si>
    <t>Încălzit, iluminat și forță motrică</t>
  </si>
  <si>
    <t>Alte bunuri și servicii pentru întreținere și funcționare</t>
  </si>
  <si>
    <t>Pregătire profesională</t>
  </si>
  <si>
    <t>SĂNĂTATE</t>
  </si>
  <si>
    <t>Spitale generale</t>
  </si>
  <si>
    <t>Transferuri curente</t>
  </si>
  <si>
    <t>Transferui din bugetul local pentru cheltuieli curente din domeniul sănătății</t>
  </si>
  <si>
    <t>Transferuri de capital</t>
  </si>
  <si>
    <t>Transferui din bugetul local pentru cheltuieli de capital din domeniul sănătății</t>
  </si>
  <si>
    <t>Servicii de sănătate publică</t>
  </si>
  <si>
    <t>Medicamente și materiale sanitare</t>
  </si>
  <si>
    <t>Medicamente</t>
  </si>
  <si>
    <t>Dezinfectanți</t>
  </si>
  <si>
    <t>CULTURĂ, RECREERE ȘI RELIGIE</t>
  </si>
  <si>
    <t>Biblioteci publice orășenești</t>
  </si>
  <si>
    <t>Reparații curente</t>
  </si>
  <si>
    <t>Case de cultură</t>
  </si>
  <si>
    <t xml:space="preserve">Alte cheltuieli </t>
  </si>
  <si>
    <t>Alte cheltuieli cu bunuri și servicii</t>
  </si>
  <si>
    <t>pachete sarbatori</t>
  </si>
  <si>
    <t>Plăți efectuate în anii precedenți și recuperate în anul curent</t>
  </si>
  <si>
    <t>Titlul 85:</t>
  </si>
  <si>
    <t>Plăți efectuate în anii precedenți și recuperate în anul curent-secțiunea de funcționare</t>
  </si>
  <si>
    <t>Servicii religioase</t>
  </si>
  <si>
    <t>Susținerea cultelor</t>
  </si>
  <si>
    <t>LOCUINȚE, SERVICII ȘI DEZVOLTARE</t>
  </si>
  <si>
    <t>70.02</t>
  </si>
  <si>
    <t>Active nefinanciare</t>
  </si>
  <si>
    <t>Titlul 71:</t>
  </si>
  <si>
    <t>Alimentări cu apă</t>
  </si>
  <si>
    <t>70020501</t>
  </si>
  <si>
    <t>Alte active fixe „Cofinanțare as.teh. -Proiect regional de dezvolt.a infrastructurii de apă și apă uzată din jud.Gorj în perioada 2014-2020”</t>
  </si>
  <si>
    <t>710130</t>
  </si>
  <si>
    <t xml:space="preserve">PROTECȚIA MEDIULUI </t>
  </si>
  <si>
    <t>Salubritate</t>
  </si>
  <si>
    <t>Apă, canal, salubritate</t>
  </si>
  <si>
    <t>Alte servicii în domeniul protecției mediului</t>
  </si>
  <si>
    <t>TRANSPORTURI</t>
  </si>
  <si>
    <t>84.02</t>
  </si>
  <si>
    <t xml:space="preserve">Bunuri și servicii </t>
  </si>
  <si>
    <t>Drumuri</t>
  </si>
  <si>
    <t>84020301</t>
  </si>
  <si>
    <t>2002</t>
  </si>
  <si>
    <t>203030</t>
  </si>
  <si>
    <t>Străzi</t>
  </si>
  <si>
    <t>84020303</t>
  </si>
  <si>
    <t xml:space="preserve">      PRIMAR, </t>
  </si>
  <si>
    <t xml:space="preserve">    ȘEF SERVICIU,</t>
  </si>
  <si>
    <t>BIRĂU DĂNUȚ</t>
  </si>
  <si>
    <t>BORCAN ALIN PAUL</t>
  </si>
  <si>
    <t>Anexa nr. 1 la Proiectul de hotărâre  nr. 77 din 18.09.2025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</si>
</sst>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\-0.00\ "/>
    <numFmt numFmtId="165" formatCode="0.00_);\(0.00\)"/>
  </numFmts>
  <fonts count="24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i/>
      <sz val="9"/>
      <color indexed="8"/>
      <name val="Times New Roman"/>
      <family val="1"/>
      <charset val="238"/>
    </font>
    <font>
      <b/>
      <i/>
      <sz val="8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0.5"/>
      <name val="Times New Roman"/>
      <family val="1"/>
    </font>
    <font>
      <sz val="11"/>
      <color indexed="8"/>
      <name val="Times New Roman"/>
      <family val="1"/>
    </font>
    <font>
      <b/>
      <i/>
      <sz val="10.5"/>
      <name val="Times New Roman"/>
      <family val="1"/>
    </font>
    <font>
      <b/>
      <i/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ahoma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165" fontId="12" fillId="2" borderId="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5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4" fontId="17" fillId="0" borderId="2" xfId="0" applyNumberFormat="1" applyFont="1" applyBorder="1" applyAlignment="1">
      <alignment horizontal="center"/>
    </xf>
    <xf numFmtId="0" fontId="18" fillId="0" borderId="4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4" fontId="17" fillId="2" borderId="2" xfId="0" applyNumberFormat="1" applyFont="1" applyFill="1" applyBorder="1" applyAlignment="1">
      <alignment horizontal="center"/>
    </xf>
    <xf numFmtId="2" fontId="14" fillId="0" borderId="4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3" borderId="2" xfId="0" applyFont="1" applyFill="1" applyBorder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4" fontId="16" fillId="4" borderId="2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 wrapText="1"/>
    </xf>
    <xf numFmtId="2" fontId="11" fillId="4" borderId="2" xfId="0" applyNumberFormat="1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2" fontId="16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vertical="center" wrapText="1"/>
    </xf>
    <xf numFmtId="2" fontId="14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9" fillId="3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49" fontId="19" fillId="2" borderId="2" xfId="1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 vertical="center"/>
    </xf>
    <xf numFmtId="2" fontId="17" fillId="4" borderId="2" xfId="0" applyNumberFormat="1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/>
    </xf>
    <xf numFmtId="49" fontId="18" fillId="3" borderId="2" xfId="1" applyNumberFormat="1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2" fontId="21" fillId="2" borderId="2" xfId="0" applyNumberFormat="1" applyFont="1" applyFill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wrapText="1"/>
    </xf>
    <xf numFmtId="2" fontId="2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23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49" fontId="19" fillId="3" borderId="2" xfId="1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 vertical="center" wrapText="1"/>
    </xf>
    <xf numFmtId="2" fontId="10" fillId="4" borderId="2" xfId="0" applyNumberFormat="1" applyFont="1" applyFill="1" applyBorder="1" applyAlignment="1">
      <alignment horizontal="center" vertical="center"/>
    </xf>
    <xf numFmtId="4" fontId="23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0" fontId="18" fillId="0" borderId="0" xfId="0" applyFont="1"/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_Machete buget 99" xfId="1" xr:uid="{5B8D73E4-BE9E-48BA-B14C-61EED445C6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B1DFA-DD1C-4C54-B328-D274DA6064EF}">
  <dimension ref="A1:L121"/>
  <sheetViews>
    <sheetView tabSelected="1" view="pageBreakPreview" zoomScaleSheetLayoutView="100" workbookViewId="0">
      <selection activeCell="H3" sqref="H3"/>
    </sheetView>
  </sheetViews>
  <sheetFormatPr defaultRowHeight="15" x14ac:dyDescent="0.25"/>
  <cols>
    <col min="1" max="1" width="4.28515625" customWidth="1"/>
    <col min="2" max="2" width="53.42578125" customWidth="1"/>
    <col min="3" max="3" width="13.5703125" customWidth="1"/>
    <col min="4" max="4" width="14.42578125" customWidth="1"/>
    <col min="5" max="5" width="8.42578125" customWidth="1"/>
    <col min="6" max="6" width="8" style="3" customWidth="1"/>
    <col min="7" max="7" width="13.42578125" customWidth="1"/>
    <col min="8" max="8" width="16" customWidth="1"/>
    <col min="9" max="9" width="12.85546875" customWidth="1"/>
    <col min="10" max="10" width="10.5703125" customWidth="1"/>
    <col min="11" max="11" width="11.140625" customWidth="1"/>
    <col min="12" max="12" width="10.42578125" customWidth="1"/>
    <col min="15" max="15" width="9.7109375" customWidth="1"/>
    <col min="16" max="16" width="10" customWidth="1"/>
  </cols>
  <sheetData>
    <row r="1" spans="1:7" ht="15.75" x14ac:dyDescent="0.25">
      <c r="A1" s="1" t="s">
        <v>0</v>
      </c>
      <c r="B1" s="1"/>
      <c r="C1" s="2" t="s">
        <v>106</v>
      </c>
      <c r="D1" s="2"/>
      <c r="E1" s="3"/>
      <c r="F1"/>
    </row>
    <row r="2" spans="1:7" ht="15.75" x14ac:dyDescent="0.25">
      <c r="A2" s="1" t="s">
        <v>1</v>
      </c>
      <c r="B2" s="1"/>
      <c r="C2" s="2"/>
    </row>
    <row r="3" spans="1:7" ht="15.75" x14ac:dyDescent="0.25">
      <c r="A3" s="1" t="s">
        <v>2</v>
      </c>
      <c r="B3" s="1"/>
      <c r="C3" s="2"/>
      <c r="D3" s="2"/>
      <c r="E3" s="2"/>
    </row>
    <row r="4" spans="1:7" ht="18.75" x14ac:dyDescent="0.25">
      <c r="A4" s="124" t="s">
        <v>3</v>
      </c>
      <c r="B4" s="124"/>
      <c r="C4" s="124"/>
      <c r="D4" s="124"/>
      <c r="E4" s="124"/>
      <c r="F4" s="124"/>
      <c r="G4" s="124"/>
    </row>
    <row r="5" spans="1:7" ht="18.75" x14ac:dyDescent="0.3">
      <c r="A5" s="2"/>
      <c r="B5" s="4"/>
      <c r="C5" s="5"/>
      <c r="D5" s="5"/>
      <c r="E5" s="5"/>
      <c r="F5" s="5" t="s">
        <v>4</v>
      </c>
    </row>
    <row r="6" spans="1:7" ht="36" x14ac:dyDescent="0.25">
      <c r="A6" s="6" t="s">
        <v>5</v>
      </c>
      <c r="B6" s="7" t="s">
        <v>6</v>
      </c>
      <c r="C6" s="8" t="s">
        <v>7</v>
      </c>
      <c r="D6" s="9" t="s">
        <v>8</v>
      </c>
      <c r="E6" s="10" t="s">
        <v>9</v>
      </c>
      <c r="F6" s="10" t="s">
        <v>10</v>
      </c>
      <c r="G6" s="9" t="s">
        <v>11</v>
      </c>
    </row>
    <row r="7" spans="1:7" x14ac:dyDescent="0.25">
      <c r="A7" s="11" t="s">
        <v>12</v>
      </c>
      <c r="B7" s="12" t="s">
        <v>13</v>
      </c>
      <c r="C7" s="13">
        <v>102</v>
      </c>
      <c r="D7" s="14">
        <v>29289.03</v>
      </c>
      <c r="E7" s="15">
        <f>E9+E11+E13+E18</f>
        <v>38.58</v>
      </c>
      <c r="F7" s="16"/>
      <c r="G7" s="16">
        <f>D7+E7</f>
        <v>29327.61</v>
      </c>
    </row>
    <row r="8" spans="1:7" x14ac:dyDescent="0.25">
      <c r="A8" s="17"/>
      <c r="B8" s="18"/>
      <c r="C8" s="19"/>
      <c r="D8" s="20"/>
      <c r="E8" s="21"/>
      <c r="F8" s="22"/>
      <c r="G8" s="22"/>
    </row>
    <row r="9" spans="1:7" x14ac:dyDescent="0.25">
      <c r="A9" s="6"/>
      <c r="B9" s="23" t="s">
        <v>14</v>
      </c>
      <c r="C9" s="24">
        <v>30.02</v>
      </c>
      <c r="D9" s="25">
        <v>504.72</v>
      </c>
      <c r="E9" s="26">
        <f>E10</f>
        <v>-51.09</v>
      </c>
      <c r="F9" s="26">
        <f t="shared" ref="F9:G9" si="0">F10</f>
        <v>0</v>
      </c>
      <c r="G9" s="26">
        <f t="shared" si="0"/>
        <v>453.63</v>
      </c>
    </row>
    <row r="10" spans="1:7" ht="27" x14ac:dyDescent="0.25">
      <c r="A10" s="17"/>
      <c r="B10" s="18" t="s">
        <v>15</v>
      </c>
      <c r="C10" s="19">
        <v>30020530</v>
      </c>
      <c r="D10" s="20">
        <v>504.72</v>
      </c>
      <c r="E10" s="21">
        <v>-51.09</v>
      </c>
      <c r="F10" s="22"/>
      <c r="G10" s="27">
        <f>SUM(D10:F10)</f>
        <v>453.63</v>
      </c>
    </row>
    <row r="11" spans="1:7" x14ac:dyDescent="0.25">
      <c r="A11" s="6"/>
      <c r="B11" s="23" t="s">
        <v>16</v>
      </c>
      <c r="C11" s="24">
        <v>33.020000000000003</v>
      </c>
      <c r="D11" s="25">
        <v>250.01</v>
      </c>
      <c r="E11" s="26">
        <f>E12</f>
        <v>51.09</v>
      </c>
      <c r="F11" s="26">
        <f t="shared" ref="F11:G11" si="1">F12</f>
        <v>0</v>
      </c>
      <c r="G11" s="26">
        <f t="shared" si="1"/>
        <v>301.10000000000002</v>
      </c>
    </row>
    <row r="12" spans="1:7" x14ac:dyDescent="0.25">
      <c r="A12" s="17"/>
      <c r="B12" s="18" t="s">
        <v>17</v>
      </c>
      <c r="C12" s="19">
        <v>330250</v>
      </c>
      <c r="D12" s="20">
        <v>250.01</v>
      </c>
      <c r="E12" s="21">
        <v>51.09</v>
      </c>
      <c r="F12" s="22"/>
      <c r="G12" s="27">
        <f>SUM(D12:F12)</f>
        <v>301.10000000000002</v>
      </c>
    </row>
    <row r="13" spans="1:7" x14ac:dyDescent="0.25">
      <c r="A13" s="6"/>
      <c r="B13" s="23" t="s">
        <v>18</v>
      </c>
      <c r="C13" s="24">
        <v>36.020000000000003</v>
      </c>
      <c r="D13" s="25">
        <v>771.16</v>
      </c>
      <c r="E13" s="26">
        <f>E14</f>
        <v>16</v>
      </c>
      <c r="F13" s="28"/>
      <c r="G13" s="29">
        <f>SUM(D13:F13)</f>
        <v>787.16</v>
      </c>
    </row>
    <row r="14" spans="1:7" x14ac:dyDescent="0.25">
      <c r="A14" s="17"/>
      <c r="B14" s="18" t="s">
        <v>19</v>
      </c>
      <c r="C14" s="19" t="s">
        <v>20</v>
      </c>
      <c r="D14" s="20">
        <v>411.26</v>
      </c>
      <c r="E14" s="21">
        <v>16</v>
      </c>
      <c r="F14" s="22"/>
      <c r="G14" s="27">
        <f>SUM(D14:F14)</f>
        <v>427.26</v>
      </c>
    </row>
    <row r="15" spans="1:7" x14ac:dyDescent="0.25">
      <c r="A15" s="6"/>
      <c r="B15" s="23" t="s">
        <v>21</v>
      </c>
      <c r="C15" s="24">
        <v>37.020000000000003</v>
      </c>
      <c r="D15" s="25">
        <f>D16+D17</f>
        <v>0</v>
      </c>
      <c r="E15" s="26">
        <f>E16+E17</f>
        <v>0</v>
      </c>
      <c r="F15" s="28"/>
      <c r="G15" s="29">
        <f>G16+G17</f>
        <v>0</v>
      </c>
    </row>
    <row r="16" spans="1:7" ht="25.5" x14ac:dyDescent="0.25">
      <c r="A16" s="17"/>
      <c r="B16" s="30" t="s">
        <v>22</v>
      </c>
      <c r="C16" s="19">
        <v>370203</v>
      </c>
      <c r="D16" s="20">
        <v>-530.38</v>
      </c>
      <c r="E16" s="21">
        <v>100</v>
      </c>
      <c r="F16" s="22"/>
      <c r="G16" s="31">
        <f>SUM(D16:F16)</f>
        <v>-430.38</v>
      </c>
    </row>
    <row r="17" spans="1:7" x14ac:dyDescent="0.25">
      <c r="A17" s="17"/>
      <c r="B17" s="30" t="s">
        <v>23</v>
      </c>
      <c r="C17" s="19">
        <v>370204</v>
      </c>
      <c r="D17" s="20">
        <v>530.38</v>
      </c>
      <c r="E17" s="21">
        <v>-100</v>
      </c>
      <c r="F17" s="22"/>
      <c r="G17" s="27">
        <f>SUM(D17:F17)</f>
        <v>430.38</v>
      </c>
    </row>
    <row r="18" spans="1:7" x14ac:dyDescent="0.25">
      <c r="A18" s="32"/>
      <c r="B18" s="33" t="s">
        <v>24</v>
      </c>
      <c r="C18" s="34">
        <v>39.020000000000003</v>
      </c>
      <c r="D18" s="35">
        <f>D19</f>
        <v>169.01</v>
      </c>
      <c r="E18" s="35">
        <f t="shared" ref="E18" si="2">E19</f>
        <v>22.58</v>
      </c>
      <c r="F18" s="36"/>
      <c r="G18" s="36">
        <f>SUM(D18:F18)</f>
        <v>191.58999999999997</v>
      </c>
    </row>
    <row r="19" spans="1:7" x14ac:dyDescent="0.25">
      <c r="A19" s="19"/>
      <c r="B19" s="18" t="s">
        <v>25</v>
      </c>
      <c r="C19" s="19" t="s">
        <v>26</v>
      </c>
      <c r="D19" s="37">
        <v>169.01</v>
      </c>
      <c r="E19" s="38">
        <v>22.58</v>
      </c>
      <c r="F19" s="39"/>
      <c r="G19" s="39">
        <f>SUM(D19:F19)</f>
        <v>191.58999999999997</v>
      </c>
    </row>
    <row r="20" spans="1:7" x14ac:dyDescent="0.25">
      <c r="A20" s="40"/>
      <c r="B20" s="41"/>
      <c r="C20" s="2"/>
      <c r="D20" s="42"/>
      <c r="E20" s="43"/>
      <c r="F20" s="43"/>
      <c r="G20" s="43"/>
    </row>
    <row r="21" spans="1:7" ht="36" x14ac:dyDescent="0.25">
      <c r="A21" s="44" t="s">
        <v>27</v>
      </c>
      <c r="B21" s="45" t="s">
        <v>28</v>
      </c>
      <c r="C21" s="46" t="s">
        <v>7</v>
      </c>
      <c r="D21" s="9" t="s">
        <v>8</v>
      </c>
      <c r="E21" s="10" t="s">
        <v>9</v>
      </c>
      <c r="F21" s="10" t="s">
        <v>10</v>
      </c>
      <c r="G21" s="9" t="s">
        <v>11</v>
      </c>
    </row>
    <row r="22" spans="1:7" x14ac:dyDescent="0.25">
      <c r="A22" s="47"/>
      <c r="B22" s="48" t="s">
        <v>29</v>
      </c>
      <c r="C22" s="49">
        <v>5002</v>
      </c>
      <c r="D22" s="50">
        <v>32726.77</v>
      </c>
      <c r="E22" s="51">
        <f>E25</f>
        <v>38.579999999999984</v>
      </c>
      <c r="F22" s="51">
        <f>F25</f>
        <v>0</v>
      </c>
      <c r="G22" s="52">
        <f>D22+E22</f>
        <v>32765.350000000002</v>
      </c>
    </row>
    <row r="23" spans="1:7" x14ac:dyDescent="0.25">
      <c r="A23" s="44"/>
      <c r="B23" s="45" t="s">
        <v>30</v>
      </c>
      <c r="C23" s="53">
        <v>9802</v>
      </c>
      <c r="D23" s="54">
        <v>-3437.74</v>
      </c>
      <c r="E23" s="55"/>
      <c r="F23" s="54"/>
      <c r="G23" s="54">
        <f>D23</f>
        <v>-3437.74</v>
      </c>
    </row>
    <row r="24" spans="1:7" x14ac:dyDescent="0.25">
      <c r="A24" s="44"/>
      <c r="B24" s="45"/>
      <c r="C24" s="53"/>
      <c r="D24" s="54"/>
      <c r="E24" s="55"/>
      <c r="F24" s="54"/>
      <c r="G24" s="54"/>
    </row>
    <row r="25" spans="1:7" x14ac:dyDescent="0.25">
      <c r="A25" s="47"/>
      <c r="B25" s="48" t="s">
        <v>31</v>
      </c>
      <c r="C25" s="49"/>
      <c r="D25" s="50">
        <f>D22+D23</f>
        <v>29289.03</v>
      </c>
      <c r="E25" s="51">
        <f>E27+E40+E61+E73+E87+E93+E102</f>
        <v>38.579999999999984</v>
      </c>
      <c r="F25" s="51">
        <f>F27+F40+F61+F73+F87+F93+F102</f>
        <v>0</v>
      </c>
      <c r="G25" s="52">
        <f>G22+G23</f>
        <v>29327.61</v>
      </c>
    </row>
    <row r="26" spans="1:7" x14ac:dyDescent="0.25">
      <c r="A26" s="44"/>
      <c r="B26" s="45"/>
      <c r="C26" s="53"/>
      <c r="D26" s="56"/>
      <c r="E26" s="55"/>
      <c r="F26" s="55"/>
      <c r="G26" s="54"/>
    </row>
    <row r="27" spans="1:7" x14ac:dyDescent="0.25">
      <c r="A27" s="47"/>
      <c r="B27" s="48" t="s">
        <v>32</v>
      </c>
      <c r="C27" s="57">
        <v>51.02</v>
      </c>
      <c r="D27" s="50">
        <v>6976.41</v>
      </c>
      <c r="E27" s="51">
        <f>E29+E33+E37</f>
        <v>24.999999999999996</v>
      </c>
      <c r="F27" s="51">
        <f>F29+F33+F37</f>
        <v>0</v>
      </c>
      <c r="G27" s="52">
        <f t="shared" ref="G27:G33" si="3">SUM(D27:F27)</f>
        <v>7001.41</v>
      </c>
    </row>
    <row r="28" spans="1:7" x14ac:dyDescent="0.25">
      <c r="A28" s="47"/>
      <c r="B28" s="48" t="s">
        <v>33</v>
      </c>
      <c r="C28" s="57">
        <v>51020103</v>
      </c>
      <c r="D28" s="50"/>
      <c r="E28" s="51"/>
      <c r="F28" s="51"/>
      <c r="G28" s="52"/>
    </row>
    <row r="29" spans="1:7" x14ac:dyDescent="0.25">
      <c r="A29" s="58"/>
      <c r="B29" s="59" t="s">
        <v>34</v>
      </c>
      <c r="C29" s="24" t="s">
        <v>35</v>
      </c>
      <c r="D29" s="60">
        <v>4819.05</v>
      </c>
      <c r="E29" s="61">
        <f>E30+E31+E32</f>
        <v>20</v>
      </c>
      <c r="F29" s="61">
        <v>0</v>
      </c>
      <c r="G29" s="62">
        <f t="shared" si="3"/>
        <v>4839.05</v>
      </c>
    </row>
    <row r="30" spans="1:7" x14ac:dyDescent="0.25">
      <c r="A30" s="63"/>
      <c r="B30" s="64" t="s">
        <v>36</v>
      </c>
      <c r="C30" s="19">
        <v>100101</v>
      </c>
      <c r="D30" s="65">
        <v>3745.85</v>
      </c>
      <c r="E30" s="66">
        <v>75</v>
      </c>
      <c r="F30" s="66"/>
      <c r="G30" s="67">
        <f t="shared" si="3"/>
        <v>3820.85</v>
      </c>
    </row>
    <row r="31" spans="1:7" x14ac:dyDescent="0.25">
      <c r="A31" s="63"/>
      <c r="B31" s="64" t="s">
        <v>37</v>
      </c>
      <c r="C31" s="19">
        <v>100105</v>
      </c>
      <c r="D31" s="67">
        <v>395.2</v>
      </c>
      <c r="E31" s="66">
        <v>-45</v>
      </c>
      <c r="F31" s="66"/>
      <c r="G31" s="67">
        <f t="shared" si="3"/>
        <v>350.2</v>
      </c>
    </row>
    <row r="32" spans="1:7" x14ac:dyDescent="0.25">
      <c r="A32" s="63"/>
      <c r="B32" s="64" t="s">
        <v>38</v>
      </c>
      <c r="C32" s="19">
        <v>100106</v>
      </c>
      <c r="D32" s="67">
        <v>140</v>
      </c>
      <c r="E32" s="66">
        <v>-10</v>
      </c>
      <c r="F32" s="66"/>
      <c r="G32" s="67">
        <f t="shared" si="3"/>
        <v>130</v>
      </c>
    </row>
    <row r="33" spans="1:7" x14ac:dyDescent="0.25">
      <c r="A33" s="58"/>
      <c r="B33" s="59" t="s">
        <v>39</v>
      </c>
      <c r="C33" s="24" t="s">
        <v>40</v>
      </c>
      <c r="D33" s="62">
        <v>1740.6</v>
      </c>
      <c r="E33" s="61">
        <f>E34+E36</f>
        <v>12.3</v>
      </c>
      <c r="F33" s="61">
        <f>F34</f>
        <v>8.8000000000000007</v>
      </c>
      <c r="G33" s="62">
        <f t="shared" si="3"/>
        <v>1761.6999999999998</v>
      </c>
    </row>
    <row r="34" spans="1:7" x14ac:dyDescent="0.25">
      <c r="A34" s="58"/>
      <c r="B34" s="59" t="s">
        <v>39</v>
      </c>
      <c r="C34" s="24">
        <v>2001</v>
      </c>
      <c r="D34" s="60">
        <v>954.75</v>
      </c>
      <c r="E34" s="61">
        <f>E35</f>
        <v>7.3</v>
      </c>
      <c r="F34" s="61">
        <f>F35</f>
        <v>8.8000000000000007</v>
      </c>
      <c r="G34" s="62">
        <f t="shared" ref="G34:G35" si="4">SUM(D34:F34)</f>
        <v>970.84999999999991</v>
      </c>
    </row>
    <row r="35" spans="1:7" x14ac:dyDescent="0.25">
      <c r="A35" s="63"/>
      <c r="B35" s="64" t="s">
        <v>41</v>
      </c>
      <c r="C35" s="19">
        <v>200101</v>
      </c>
      <c r="D35" s="65">
        <v>49.14</v>
      </c>
      <c r="E35" s="66">
        <v>7.3</v>
      </c>
      <c r="F35" s="66">
        <v>8.8000000000000007</v>
      </c>
      <c r="G35" s="67">
        <f t="shared" si="4"/>
        <v>65.239999999999995</v>
      </c>
    </row>
    <row r="36" spans="1:7" x14ac:dyDescent="0.25">
      <c r="A36" s="58"/>
      <c r="B36" s="59" t="s">
        <v>42</v>
      </c>
      <c r="C36" s="24">
        <v>2014</v>
      </c>
      <c r="D36" s="62">
        <v>0</v>
      </c>
      <c r="E36" s="61">
        <v>5</v>
      </c>
      <c r="F36" s="61"/>
      <c r="G36" s="62">
        <f>SUM(D36:F36)</f>
        <v>5</v>
      </c>
    </row>
    <row r="37" spans="1:7" x14ac:dyDescent="0.25">
      <c r="A37" s="58"/>
      <c r="B37" s="59" t="s">
        <v>43</v>
      </c>
      <c r="C37" s="24" t="s">
        <v>44</v>
      </c>
      <c r="D37" s="60">
        <v>172.8</v>
      </c>
      <c r="E37" s="61">
        <f>E38</f>
        <v>-7.3</v>
      </c>
      <c r="F37" s="61">
        <f>F38</f>
        <v>-8.8000000000000007</v>
      </c>
      <c r="G37" s="62">
        <f>SUM(D37:F37)</f>
        <v>156.69999999999999</v>
      </c>
    </row>
    <row r="38" spans="1:7" x14ac:dyDescent="0.25">
      <c r="A38" s="63"/>
      <c r="B38" s="64" t="s">
        <v>45</v>
      </c>
      <c r="C38" s="19">
        <v>5940</v>
      </c>
      <c r="D38" s="65">
        <v>164.4</v>
      </c>
      <c r="E38" s="66">
        <v>-7.3</v>
      </c>
      <c r="F38" s="66">
        <v>-8.8000000000000007</v>
      </c>
      <c r="G38" s="67">
        <f>SUM(D38:F38)</f>
        <v>148.29999999999998</v>
      </c>
    </row>
    <row r="39" spans="1:7" x14ac:dyDescent="0.25">
      <c r="A39" s="44"/>
      <c r="B39" s="45"/>
      <c r="C39" s="68"/>
      <c r="D39" s="56"/>
      <c r="E39" s="55"/>
      <c r="F39" s="55"/>
      <c r="G39" s="55"/>
    </row>
    <row r="40" spans="1:7" x14ac:dyDescent="0.25">
      <c r="A40" s="44"/>
      <c r="B40" s="48" t="s">
        <v>46</v>
      </c>
      <c r="C40" s="57">
        <v>54.02</v>
      </c>
      <c r="D40" s="50">
        <v>727.73</v>
      </c>
      <c r="E40" s="51">
        <f>E41</f>
        <v>-20</v>
      </c>
      <c r="F40" s="51">
        <f>F44</f>
        <v>-50</v>
      </c>
      <c r="G40" s="51">
        <f>D40+F40</f>
        <v>677.73</v>
      </c>
    </row>
    <row r="41" spans="1:7" x14ac:dyDescent="0.25">
      <c r="A41" s="69"/>
      <c r="B41" s="70" t="s">
        <v>47</v>
      </c>
      <c r="C41" s="71">
        <v>540210</v>
      </c>
      <c r="D41" s="72">
        <v>567.73</v>
      </c>
      <c r="E41" s="73">
        <f>E42</f>
        <v>-20</v>
      </c>
      <c r="F41" s="73"/>
      <c r="G41" s="73">
        <f>SUM(D41:F41)</f>
        <v>547.73</v>
      </c>
    </row>
    <row r="42" spans="1:7" x14ac:dyDescent="0.25">
      <c r="A42" s="69"/>
      <c r="B42" s="70" t="s">
        <v>34</v>
      </c>
      <c r="C42" s="71" t="s">
        <v>35</v>
      </c>
      <c r="D42" s="72">
        <v>457.5</v>
      </c>
      <c r="E42" s="73">
        <f>E43</f>
        <v>-20</v>
      </c>
      <c r="F42" s="73"/>
      <c r="G42" s="73">
        <f t="shared" ref="G42:G43" si="5">SUM(D42:F42)</f>
        <v>437.5</v>
      </c>
    </row>
    <row r="43" spans="1:7" x14ac:dyDescent="0.25">
      <c r="A43" s="74"/>
      <c r="B43" s="75" t="s">
        <v>36</v>
      </c>
      <c r="C43" s="76">
        <v>100101</v>
      </c>
      <c r="D43" s="77">
        <v>387.2</v>
      </c>
      <c r="E43" s="78">
        <v>-20</v>
      </c>
      <c r="F43" s="78"/>
      <c r="G43" s="78">
        <f t="shared" si="5"/>
        <v>367.2</v>
      </c>
    </row>
    <row r="44" spans="1:7" x14ac:dyDescent="0.25">
      <c r="A44" s="44"/>
      <c r="B44" s="48" t="s">
        <v>48</v>
      </c>
      <c r="C44" s="57">
        <v>540205</v>
      </c>
      <c r="D44" s="52">
        <f>D45</f>
        <v>160</v>
      </c>
      <c r="E44" s="51">
        <v>0</v>
      </c>
      <c r="F44" s="51">
        <f>F45</f>
        <v>-50</v>
      </c>
      <c r="G44" s="51">
        <v>160</v>
      </c>
    </row>
    <row r="45" spans="1:7" x14ac:dyDescent="0.25">
      <c r="A45" s="63"/>
      <c r="B45" s="64" t="s">
        <v>48</v>
      </c>
      <c r="C45" s="19">
        <v>5004</v>
      </c>
      <c r="D45" s="67">
        <v>160</v>
      </c>
      <c r="E45" s="66">
        <v>0</v>
      </c>
      <c r="F45" s="66">
        <v>-50</v>
      </c>
      <c r="G45" s="66">
        <f>D45+F45</f>
        <v>110</v>
      </c>
    </row>
    <row r="46" spans="1:7" x14ac:dyDescent="0.25">
      <c r="A46" s="63"/>
      <c r="B46" s="64"/>
      <c r="C46" s="19"/>
      <c r="D46" s="67"/>
      <c r="E46" s="66"/>
      <c r="F46" s="66"/>
      <c r="G46" s="66"/>
    </row>
    <row r="47" spans="1:7" x14ac:dyDescent="0.25">
      <c r="A47" s="44"/>
      <c r="B47" s="45" t="s">
        <v>49</v>
      </c>
      <c r="C47" s="68">
        <v>61.02</v>
      </c>
      <c r="D47" s="54">
        <v>1411.09</v>
      </c>
      <c r="E47" s="55">
        <f>E48</f>
        <v>0</v>
      </c>
      <c r="F47" s="55"/>
      <c r="G47" s="55">
        <f>SUM(D47:F47)</f>
        <v>1411.09</v>
      </c>
    </row>
    <row r="48" spans="1:7" x14ac:dyDescent="0.25">
      <c r="A48" s="44"/>
      <c r="B48" s="45" t="s">
        <v>50</v>
      </c>
      <c r="C48" s="68">
        <v>610205</v>
      </c>
      <c r="D48" s="54">
        <v>800.78</v>
      </c>
      <c r="E48" s="55">
        <f>E49</f>
        <v>0</v>
      </c>
      <c r="F48" s="55"/>
      <c r="G48" s="55">
        <f t="shared" ref="G48:G51" si="6">SUM(D48:F48)</f>
        <v>800.78</v>
      </c>
    </row>
    <row r="49" spans="1:7" x14ac:dyDescent="0.25">
      <c r="A49" s="58"/>
      <c r="B49" s="59" t="s">
        <v>34</v>
      </c>
      <c r="C49" s="24" t="s">
        <v>51</v>
      </c>
      <c r="D49" s="62">
        <v>486.4</v>
      </c>
      <c r="E49" s="61">
        <f>E50+E51</f>
        <v>0</v>
      </c>
      <c r="F49" s="61"/>
      <c r="G49" s="61">
        <f t="shared" si="6"/>
        <v>486.4</v>
      </c>
    </row>
    <row r="50" spans="1:7" x14ac:dyDescent="0.25">
      <c r="A50" s="63"/>
      <c r="B50" s="64" t="s">
        <v>37</v>
      </c>
      <c r="C50" s="19">
        <v>100105</v>
      </c>
      <c r="D50" s="67">
        <v>38</v>
      </c>
      <c r="E50" s="66">
        <v>-0.8</v>
      </c>
      <c r="F50" s="66"/>
      <c r="G50" s="66">
        <f t="shared" si="6"/>
        <v>37.200000000000003</v>
      </c>
    </row>
    <row r="51" spans="1:7" x14ac:dyDescent="0.25">
      <c r="A51" s="63"/>
      <c r="B51" s="64" t="s">
        <v>52</v>
      </c>
      <c r="C51" s="19">
        <v>100206</v>
      </c>
      <c r="D51" s="67">
        <v>2.4</v>
      </c>
      <c r="E51" s="66">
        <v>0.8</v>
      </c>
      <c r="F51" s="66"/>
      <c r="G51" s="66">
        <f t="shared" si="6"/>
        <v>3.2</v>
      </c>
    </row>
    <row r="52" spans="1:7" x14ac:dyDescent="0.25">
      <c r="A52" s="63"/>
      <c r="B52" s="64"/>
      <c r="C52" s="19"/>
      <c r="D52" s="67"/>
      <c r="E52" s="66"/>
      <c r="F52" s="66"/>
      <c r="G52" s="66"/>
    </row>
    <row r="53" spans="1:7" x14ac:dyDescent="0.25">
      <c r="A53" s="44"/>
      <c r="B53" s="45" t="s">
        <v>53</v>
      </c>
      <c r="C53" s="68">
        <v>65.02</v>
      </c>
      <c r="D53" s="54">
        <v>4425.1400000000003</v>
      </c>
      <c r="E53" s="55">
        <f>E54</f>
        <v>0</v>
      </c>
      <c r="F53" s="55"/>
      <c r="G53" s="54">
        <f>SUM(D53:F53)</f>
        <v>4425.1400000000003</v>
      </c>
    </row>
    <row r="54" spans="1:7" x14ac:dyDescent="0.25">
      <c r="A54" s="44"/>
      <c r="B54" s="45" t="s">
        <v>39</v>
      </c>
      <c r="C54" s="68" t="s">
        <v>54</v>
      </c>
      <c r="D54" s="54">
        <v>1084</v>
      </c>
      <c r="E54" s="55">
        <f>E55</f>
        <v>0</v>
      </c>
      <c r="F54" s="55"/>
      <c r="G54" s="54">
        <f t="shared" ref="G54:G59" si="7">SUM(D54:F54)</f>
        <v>1084</v>
      </c>
    </row>
    <row r="55" spans="1:7" x14ac:dyDescent="0.25">
      <c r="A55" s="44"/>
      <c r="B55" s="45" t="s">
        <v>55</v>
      </c>
      <c r="C55" s="68">
        <v>65020401</v>
      </c>
      <c r="D55" s="54">
        <v>1517.03</v>
      </c>
      <c r="E55" s="55">
        <f>E56</f>
        <v>0</v>
      </c>
      <c r="F55" s="55"/>
      <c r="G55" s="54">
        <f t="shared" si="7"/>
        <v>1517.03</v>
      </c>
    </row>
    <row r="56" spans="1:7" x14ac:dyDescent="0.25">
      <c r="A56" s="44"/>
      <c r="B56" s="59" t="s">
        <v>39</v>
      </c>
      <c r="C56" s="24" t="s">
        <v>54</v>
      </c>
      <c r="D56" s="62">
        <v>744</v>
      </c>
      <c r="E56" s="61">
        <f>E57+E58+E59</f>
        <v>0</v>
      </c>
      <c r="F56" s="61"/>
      <c r="G56" s="61">
        <f t="shared" si="7"/>
        <v>744</v>
      </c>
    </row>
    <row r="57" spans="1:7" x14ac:dyDescent="0.25">
      <c r="A57" s="63"/>
      <c r="B57" s="64" t="s">
        <v>56</v>
      </c>
      <c r="C57" s="19">
        <v>200103</v>
      </c>
      <c r="D57" s="67">
        <v>460</v>
      </c>
      <c r="E57" s="66">
        <v>-30</v>
      </c>
      <c r="F57" s="66"/>
      <c r="G57" s="66">
        <f>SUM(D57:F57)</f>
        <v>430</v>
      </c>
    </row>
    <row r="58" spans="1:7" x14ac:dyDescent="0.25">
      <c r="A58" s="63"/>
      <c r="B58" s="64" t="s">
        <v>57</v>
      </c>
      <c r="C58" s="19">
        <v>200130</v>
      </c>
      <c r="D58" s="67">
        <v>47</v>
      </c>
      <c r="E58" s="66">
        <v>23</v>
      </c>
      <c r="F58" s="66"/>
      <c r="G58" s="66">
        <f t="shared" si="7"/>
        <v>70</v>
      </c>
    </row>
    <row r="59" spans="1:7" x14ac:dyDescent="0.25">
      <c r="A59" s="63"/>
      <c r="B59" s="64" t="s">
        <v>58</v>
      </c>
      <c r="C59" s="19">
        <v>2013</v>
      </c>
      <c r="D59" s="67">
        <v>6.5</v>
      </c>
      <c r="E59" s="67">
        <v>7</v>
      </c>
      <c r="F59" s="67"/>
      <c r="G59" s="66">
        <f t="shared" si="7"/>
        <v>13.5</v>
      </c>
    </row>
    <row r="60" spans="1:7" x14ac:dyDescent="0.25">
      <c r="A60" s="63"/>
      <c r="B60" s="64"/>
      <c r="C60" s="19"/>
      <c r="D60" s="65"/>
      <c r="E60" s="66"/>
      <c r="F60" s="66"/>
      <c r="G60" s="66"/>
    </row>
    <row r="61" spans="1:7" x14ac:dyDescent="0.25">
      <c r="A61" s="44"/>
      <c r="B61" s="48" t="s">
        <v>59</v>
      </c>
      <c r="C61" s="57">
        <v>66.02</v>
      </c>
      <c r="D61" s="50">
        <v>1600.25</v>
      </c>
      <c r="E61" s="51">
        <f>E62</f>
        <v>165</v>
      </c>
      <c r="F61" s="51"/>
      <c r="G61" s="52">
        <f>SUM(D61:F61)</f>
        <v>1765.25</v>
      </c>
    </row>
    <row r="62" spans="1:7" x14ac:dyDescent="0.25">
      <c r="A62" s="44"/>
      <c r="B62" s="79" t="s">
        <v>60</v>
      </c>
      <c r="C62" s="80">
        <v>660601</v>
      </c>
      <c r="D62" s="81">
        <v>255</v>
      </c>
      <c r="E62" s="82">
        <f>E63+E65</f>
        <v>165</v>
      </c>
      <c r="F62" s="82"/>
      <c r="G62" s="81">
        <f>SUM(D62:F62)</f>
        <v>420</v>
      </c>
    </row>
    <row r="63" spans="1:7" x14ac:dyDescent="0.25">
      <c r="A63" s="58"/>
      <c r="B63" s="70" t="s">
        <v>61</v>
      </c>
      <c r="C63" s="71">
        <v>5101</v>
      </c>
      <c r="D63" s="83">
        <v>150</v>
      </c>
      <c r="E63" s="73">
        <f>E64</f>
        <v>265</v>
      </c>
      <c r="F63" s="73"/>
      <c r="G63" s="83">
        <f>E63+D63</f>
        <v>415</v>
      </c>
    </row>
    <row r="64" spans="1:7" ht="25.5" x14ac:dyDescent="0.25">
      <c r="A64" s="44"/>
      <c r="B64" s="84" t="s">
        <v>62</v>
      </c>
      <c r="C64" s="76">
        <v>510146</v>
      </c>
      <c r="D64" s="85">
        <v>150</v>
      </c>
      <c r="E64" s="66">
        <v>265</v>
      </c>
      <c r="F64" s="66"/>
      <c r="G64" s="67">
        <f t="shared" ref="G64:G71" si="8">SUM(D64:F64)</f>
        <v>415</v>
      </c>
    </row>
    <row r="65" spans="1:7" x14ac:dyDescent="0.25">
      <c r="A65" s="86"/>
      <c r="B65" s="87" t="s">
        <v>63</v>
      </c>
      <c r="C65" s="24">
        <v>5102</v>
      </c>
      <c r="D65" s="61">
        <f>D66</f>
        <v>100</v>
      </c>
      <c r="E65" s="61">
        <f>E66</f>
        <v>-100</v>
      </c>
      <c r="F65" s="61"/>
      <c r="G65" s="62">
        <f t="shared" si="8"/>
        <v>0</v>
      </c>
    </row>
    <row r="66" spans="1:7" ht="25.5" x14ac:dyDescent="0.25">
      <c r="A66" s="44"/>
      <c r="B66" s="88" t="s">
        <v>64</v>
      </c>
      <c r="C66" s="89">
        <v>510228</v>
      </c>
      <c r="D66" s="66">
        <v>100</v>
      </c>
      <c r="E66" s="66">
        <v>-100</v>
      </c>
      <c r="F66" s="66"/>
      <c r="G66" s="67">
        <f t="shared" si="8"/>
        <v>0</v>
      </c>
    </row>
    <row r="67" spans="1:7" x14ac:dyDescent="0.25">
      <c r="A67" s="44"/>
      <c r="B67" s="90" t="s">
        <v>65</v>
      </c>
      <c r="C67" s="91">
        <v>660800</v>
      </c>
      <c r="D67" s="55">
        <v>1345.25</v>
      </c>
      <c r="E67" s="55">
        <f>E68</f>
        <v>0</v>
      </c>
      <c r="F67" s="55"/>
      <c r="G67" s="55">
        <f t="shared" si="8"/>
        <v>1345.25</v>
      </c>
    </row>
    <row r="68" spans="1:7" x14ac:dyDescent="0.25">
      <c r="A68" s="58"/>
      <c r="B68" s="92" t="s">
        <v>39</v>
      </c>
      <c r="C68" s="93" t="s">
        <v>54</v>
      </c>
      <c r="D68" s="61">
        <v>20.6</v>
      </c>
      <c r="E68" s="61">
        <f>E69</f>
        <v>0</v>
      </c>
      <c r="F68" s="61"/>
      <c r="G68" s="61">
        <f t="shared" si="8"/>
        <v>20.6</v>
      </c>
    </row>
    <row r="69" spans="1:7" x14ac:dyDescent="0.25">
      <c r="A69" s="58"/>
      <c r="B69" s="92" t="s">
        <v>66</v>
      </c>
      <c r="C69" s="93">
        <v>2004</v>
      </c>
      <c r="D69" s="61">
        <v>8.5</v>
      </c>
      <c r="E69" s="61">
        <f>E70+E71</f>
        <v>0</v>
      </c>
      <c r="F69" s="61"/>
      <c r="G69" s="61">
        <f t="shared" si="8"/>
        <v>8.5</v>
      </c>
    </row>
    <row r="70" spans="1:7" x14ac:dyDescent="0.25">
      <c r="A70" s="44"/>
      <c r="B70" s="88" t="s">
        <v>67</v>
      </c>
      <c r="C70" s="89">
        <v>200401</v>
      </c>
      <c r="D70" s="66">
        <v>5</v>
      </c>
      <c r="E70" s="66">
        <v>1</v>
      </c>
      <c r="F70" s="66"/>
      <c r="G70" s="66">
        <f t="shared" si="8"/>
        <v>6</v>
      </c>
    </row>
    <row r="71" spans="1:7" x14ac:dyDescent="0.25">
      <c r="A71" s="44"/>
      <c r="B71" s="88" t="s">
        <v>68</v>
      </c>
      <c r="C71" s="89">
        <v>200404</v>
      </c>
      <c r="D71" s="66">
        <v>1.8</v>
      </c>
      <c r="E71" s="66">
        <v>-1</v>
      </c>
      <c r="F71" s="66"/>
      <c r="G71" s="66">
        <f t="shared" si="8"/>
        <v>0.8</v>
      </c>
    </row>
    <row r="72" spans="1:7" x14ac:dyDescent="0.25">
      <c r="A72" s="44"/>
      <c r="B72" s="64"/>
      <c r="C72" s="22"/>
      <c r="D72" s="66"/>
      <c r="E72" s="66"/>
      <c r="F72" s="66"/>
      <c r="G72" s="66"/>
    </row>
    <row r="73" spans="1:7" x14ac:dyDescent="0.25">
      <c r="A73" s="47"/>
      <c r="B73" s="48" t="s">
        <v>69</v>
      </c>
      <c r="C73" s="94">
        <v>67.02</v>
      </c>
      <c r="D73" s="52">
        <v>1969.08</v>
      </c>
      <c r="E73" s="52">
        <f>E75+E78+E84</f>
        <v>-4.9999999999999982</v>
      </c>
      <c r="F73" s="52">
        <f t="shared" ref="E73:F75" si="9">F74</f>
        <v>0</v>
      </c>
      <c r="G73" s="52">
        <f>SUM(D73:F73)</f>
        <v>1964.08</v>
      </c>
    </row>
    <row r="74" spans="1:7" x14ac:dyDescent="0.25">
      <c r="A74" s="74"/>
      <c r="B74" s="79" t="s">
        <v>39</v>
      </c>
      <c r="C74" s="95" t="s">
        <v>54</v>
      </c>
      <c r="D74" s="81">
        <v>1044</v>
      </c>
      <c r="E74" s="81">
        <f>E76+E80</f>
        <v>0</v>
      </c>
      <c r="F74" s="81">
        <f t="shared" si="9"/>
        <v>0</v>
      </c>
      <c r="G74" s="81">
        <f>SUM(D74:F74)</f>
        <v>1044</v>
      </c>
    </row>
    <row r="75" spans="1:7" x14ac:dyDescent="0.25">
      <c r="A75" s="74"/>
      <c r="B75" s="79" t="s">
        <v>70</v>
      </c>
      <c r="C75" s="95">
        <v>670203</v>
      </c>
      <c r="D75" s="81">
        <v>174.6</v>
      </c>
      <c r="E75" s="81">
        <f t="shared" si="9"/>
        <v>-35</v>
      </c>
      <c r="F75" s="81">
        <f t="shared" si="9"/>
        <v>0</v>
      </c>
      <c r="G75" s="81">
        <f>SUM(D75:F75)</f>
        <v>139.6</v>
      </c>
    </row>
    <row r="76" spans="1:7" x14ac:dyDescent="0.25">
      <c r="A76" s="96"/>
      <c r="B76" s="59" t="s">
        <v>39</v>
      </c>
      <c r="C76" s="28" t="s">
        <v>54</v>
      </c>
      <c r="D76" s="97">
        <v>75</v>
      </c>
      <c r="E76" s="97">
        <f>E77</f>
        <v>-35</v>
      </c>
      <c r="F76" s="97">
        <f>F77</f>
        <v>0</v>
      </c>
      <c r="G76" s="52">
        <f>SUM(D76:F76)</f>
        <v>40</v>
      </c>
    </row>
    <row r="77" spans="1:7" x14ac:dyDescent="0.25">
      <c r="A77" s="44"/>
      <c r="B77" s="64" t="s">
        <v>71</v>
      </c>
      <c r="C77" s="22">
        <v>2002</v>
      </c>
      <c r="D77" s="67">
        <v>50</v>
      </c>
      <c r="E77" s="67">
        <v>-35</v>
      </c>
      <c r="F77" s="67">
        <v>0</v>
      </c>
      <c r="G77" s="85">
        <f>SUM(D77:F77)</f>
        <v>15</v>
      </c>
    </row>
    <row r="78" spans="1:7" x14ac:dyDescent="0.25">
      <c r="A78" s="58"/>
      <c r="B78" s="45" t="s">
        <v>72</v>
      </c>
      <c r="C78" s="68">
        <v>670306</v>
      </c>
      <c r="D78" s="54">
        <v>705.08</v>
      </c>
      <c r="E78" s="54">
        <f>E79</f>
        <v>23.35</v>
      </c>
      <c r="F78" s="81"/>
      <c r="G78" s="81">
        <f t="shared" ref="G78:G79" si="10">SUM(D78:F78)</f>
        <v>728.43000000000006</v>
      </c>
    </row>
    <row r="79" spans="1:7" x14ac:dyDescent="0.25">
      <c r="A79" s="44"/>
      <c r="B79" s="59" t="s">
        <v>39</v>
      </c>
      <c r="C79" s="28" t="s">
        <v>54</v>
      </c>
      <c r="D79" s="62">
        <v>504.03</v>
      </c>
      <c r="E79" s="62">
        <f>E81+E83</f>
        <v>23.35</v>
      </c>
      <c r="F79" s="83"/>
      <c r="G79" s="83">
        <f t="shared" si="10"/>
        <v>527.38</v>
      </c>
    </row>
    <row r="80" spans="1:7" x14ac:dyDescent="0.25">
      <c r="A80" s="44"/>
      <c r="B80" s="59" t="s">
        <v>73</v>
      </c>
      <c r="C80" s="28">
        <v>2030</v>
      </c>
      <c r="D80" s="62">
        <v>310.93</v>
      </c>
      <c r="E80" s="62">
        <f>E81</f>
        <v>35</v>
      </c>
      <c r="F80" s="83"/>
      <c r="G80" s="83">
        <f>SUM(D80:F80)</f>
        <v>345.93</v>
      </c>
    </row>
    <row r="81" spans="1:8" x14ac:dyDescent="0.25">
      <c r="A81" s="63"/>
      <c r="B81" s="64" t="s">
        <v>74</v>
      </c>
      <c r="C81" s="19">
        <v>203030</v>
      </c>
      <c r="D81" s="67">
        <v>302.93</v>
      </c>
      <c r="E81" s="67">
        <v>35</v>
      </c>
      <c r="F81" s="85"/>
      <c r="G81" s="85">
        <f>SUM(D81:F81)</f>
        <v>337.93</v>
      </c>
      <c r="H81" t="s">
        <v>75</v>
      </c>
    </row>
    <row r="82" spans="1:8" x14ac:dyDescent="0.25">
      <c r="A82" s="58"/>
      <c r="B82" s="59" t="s">
        <v>76</v>
      </c>
      <c r="C82" s="24" t="s">
        <v>77</v>
      </c>
      <c r="D82" s="62">
        <f>D83</f>
        <v>-7.95</v>
      </c>
      <c r="E82" s="62">
        <f t="shared" ref="E82:G82" si="11">E83</f>
        <v>-11.65</v>
      </c>
      <c r="F82" s="62">
        <f t="shared" si="11"/>
        <v>0</v>
      </c>
      <c r="G82" s="62">
        <f t="shared" si="11"/>
        <v>-19.600000000000001</v>
      </c>
    </row>
    <row r="83" spans="1:8" ht="25.5" x14ac:dyDescent="0.25">
      <c r="A83" s="63"/>
      <c r="B83" s="88" t="s">
        <v>78</v>
      </c>
      <c r="C83" s="19">
        <v>850101</v>
      </c>
      <c r="D83" s="67">
        <v>-7.95</v>
      </c>
      <c r="E83" s="67">
        <v>-11.65</v>
      </c>
      <c r="F83" s="67"/>
      <c r="G83" s="67">
        <f>SUM(D83:F83)</f>
        <v>-19.600000000000001</v>
      </c>
    </row>
    <row r="84" spans="1:8" x14ac:dyDescent="0.25">
      <c r="A84" s="98"/>
      <c r="B84" s="99" t="s">
        <v>79</v>
      </c>
      <c r="C84" s="68">
        <v>670600</v>
      </c>
      <c r="D84" s="54">
        <v>151.4</v>
      </c>
      <c r="E84" s="54">
        <f>E85</f>
        <v>6.65</v>
      </c>
      <c r="F84" s="54"/>
      <c r="G84" s="54">
        <f>SUM(D84:F84)</f>
        <v>158.05000000000001</v>
      </c>
    </row>
    <row r="85" spans="1:8" x14ac:dyDescent="0.25">
      <c r="A85" s="63"/>
      <c r="B85" s="88" t="s">
        <v>80</v>
      </c>
      <c r="C85" s="19">
        <v>5912</v>
      </c>
      <c r="D85" s="67">
        <v>151.4</v>
      </c>
      <c r="E85" s="67">
        <v>6.65</v>
      </c>
      <c r="F85" s="67"/>
      <c r="G85" s="67">
        <f>SUM(D85:F85)</f>
        <v>158.05000000000001</v>
      </c>
    </row>
    <row r="86" spans="1:8" x14ac:dyDescent="0.25">
      <c r="A86" s="63"/>
      <c r="B86" s="88"/>
      <c r="C86" s="19"/>
      <c r="D86" s="67"/>
      <c r="E86" s="67"/>
      <c r="F86" s="67"/>
      <c r="G86" s="67"/>
    </row>
    <row r="87" spans="1:8" ht="16.5" customHeight="1" x14ac:dyDescent="0.25">
      <c r="A87" s="47"/>
      <c r="B87" s="100" t="s">
        <v>81</v>
      </c>
      <c r="C87" s="101" t="s">
        <v>82</v>
      </c>
      <c r="D87" s="102">
        <v>7437.31</v>
      </c>
      <c r="E87" s="102">
        <f>E90</f>
        <v>22.58</v>
      </c>
      <c r="F87" s="103"/>
      <c r="G87" s="103">
        <f>D87+E87</f>
        <v>7459.89</v>
      </c>
    </row>
    <row r="88" spans="1:8" ht="16.5" customHeight="1" x14ac:dyDescent="0.25">
      <c r="A88" s="47"/>
      <c r="B88" s="92" t="s">
        <v>83</v>
      </c>
      <c r="C88" s="104" t="s">
        <v>84</v>
      </c>
      <c r="D88" s="62">
        <v>604.20000000000005</v>
      </c>
      <c r="E88" s="105">
        <f>E89</f>
        <v>22.58</v>
      </c>
      <c r="F88" s="106"/>
      <c r="G88" s="106">
        <f t="shared" ref="G88:G90" si="12">D88+E88</f>
        <v>626.78000000000009</v>
      </c>
    </row>
    <row r="89" spans="1:8" ht="16.5" customHeight="1" x14ac:dyDescent="0.25">
      <c r="A89" s="47"/>
      <c r="B89" s="100" t="s">
        <v>85</v>
      </c>
      <c r="C89" s="101" t="s">
        <v>86</v>
      </c>
      <c r="D89" s="102">
        <v>211.9</v>
      </c>
      <c r="E89" s="102">
        <f>E90</f>
        <v>22.58</v>
      </c>
      <c r="F89" s="103"/>
      <c r="G89" s="103">
        <f t="shared" si="12"/>
        <v>234.48000000000002</v>
      </c>
    </row>
    <row r="90" spans="1:8" ht="16.5" customHeight="1" x14ac:dyDescent="0.25">
      <c r="A90" s="58"/>
      <c r="B90" s="92" t="s">
        <v>83</v>
      </c>
      <c r="C90" s="104" t="s">
        <v>84</v>
      </c>
      <c r="D90" s="62">
        <f>D91</f>
        <v>198.4</v>
      </c>
      <c r="E90" s="105">
        <f>E91</f>
        <v>22.58</v>
      </c>
      <c r="F90" s="106"/>
      <c r="G90" s="106">
        <f t="shared" si="12"/>
        <v>220.98000000000002</v>
      </c>
    </row>
    <row r="91" spans="1:8" ht="27.75" customHeight="1" x14ac:dyDescent="0.25">
      <c r="A91" s="58"/>
      <c r="B91" s="88" t="s">
        <v>87</v>
      </c>
      <c r="C91" s="107" t="s">
        <v>88</v>
      </c>
      <c r="D91" s="67">
        <v>198.4</v>
      </c>
      <c r="E91" s="108">
        <v>22.58</v>
      </c>
      <c r="F91" s="109"/>
      <c r="G91" s="109">
        <f>E91+D91</f>
        <v>220.98000000000002</v>
      </c>
    </row>
    <row r="92" spans="1:8" ht="16.5" customHeight="1" x14ac:dyDescent="0.25">
      <c r="A92" s="58"/>
      <c r="B92" s="88"/>
      <c r="C92" s="107"/>
      <c r="D92" s="67"/>
      <c r="E92" s="108"/>
      <c r="F92" s="109"/>
      <c r="G92" s="109"/>
    </row>
    <row r="93" spans="1:8" ht="16.5" customHeight="1" x14ac:dyDescent="0.25">
      <c r="A93" s="47"/>
      <c r="B93" s="48" t="s">
        <v>89</v>
      </c>
      <c r="C93" s="49">
        <v>74.02</v>
      </c>
      <c r="D93" s="52">
        <v>711.32</v>
      </c>
      <c r="E93" s="52">
        <f>E95+E98</f>
        <v>16</v>
      </c>
      <c r="F93" s="52">
        <f>F94</f>
        <v>50</v>
      </c>
      <c r="G93" s="52">
        <f>SUM(D93:F93)</f>
        <v>777.32</v>
      </c>
    </row>
    <row r="94" spans="1:8" ht="16.5" customHeight="1" x14ac:dyDescent="0.25">
      <c r="A94" s="47"/>
      <c r="B94" s="45" t="s">
        <v>39</v>
      </c>
      <c r="C94" s="53" t="s">
        <v>54</v>
      </c>
      <c r="D94" s="81">
        <v>581.32000000000005</v>
      </c>
      <c r="E94" s="81">
        <f>E99</f>
        <v>0</v>
      </c>
      <c r="F94" s="81">
        <f>F98</f>
        <v>50</v>
      </c>
      <c r="G94" s="81">
        <f t="shared" ref="G94:G100" si="13">SUM(D94:F94)</f>
        <v>631.32000000000005</v>
      </c>
    </row>
    <row r="95" spans="1:8" ht="16.5" customHeight="1" x14ac:dyDescent="0.25">
      <c r="A95" s="47"/>
      <c r="B95" s="45" t="s">
        <v>90</v>
      </c>
      <c r="C95" s="53">
        <v>74020501</v>
      </c>
      <c r="D95" s="81">
        <v>490.56</v>
      </c>
      <c r="E95" s="81">
        <f>E96</f>
        <v>16</v>
      </c>
      <c r="F95" s="81"/>
      <c r="G95" s="81">
        <f>SUM(D95:F95)</f>
        <v>506.56</v>
      </c>
    </row>
    <row r="96" spans="1:8" ht="16.5" customHeight="1" x14ac:dyDescent="0.25">
      <c r="A96" s="47"/>
      <c r="B96" s="45" t="s">
        <v>39</v>
      </c>
      <c r="C96" s="53" t="s">
        <v>54</v>
      </c>
      <c r="D96" s="81">
        <v>490.56</v>
      </c>
      <c r="E96" s="81">
        <f>E97</f>
        <v>16</v>
      </c>
      <c r="F96" s="81"/>
      <c r="G96" s="81">
        <f>SUM(D96:F96)</f>
        <v>506.56</v>
      </c>
    </row>
    <row r="97" spans="1:7" ht="16.5" customHeight="1" x14ac:dyDescent="0.25">
      <c r="A97" s="110"/>
      <c r="B97" s="64" t="s">
        <v>91</v>
      </c>
      <c r="C97" s="111">
        <v>200104</v>
      </c>
      <c r="D97" s="85">
        <v>470.56</v>
      </c>
      <c r="E97" s="85">
        <v>16</v>
      </c>
      <c r="F97" s="85"/>
      <c r="G97" s="85">
        <f>SUM(D97:F97)</f>
        <v>486.56</v>
      </c>
    </row>
    <row r="98" spans="1:7" ht="16.5" customHeight="1" x14ac:dyDescent="0.25">
      <c r="A98" s="47"/>
      <c r="B98" s="48" t="s">
        <v>92</v>
      </c>
      <c r="C98" s="49">
        <v>740250</v>
      </c>
      <c r="D98" s="52">
        <v>175.16</v>
      </c>
      <c r="E98" s="112">
        <f>E99</f>
        <v>0</v>
      </c>
      <c r="F98" s="112">
        <f>F99</f>
        <v>50</v>
      </c>
      <c r="G98" s="52">
        <f t="shared" si="13"/>
        <v>225.16</v>
      </c>
    </row>
    <row r="99" spans="1:7" ht="16.5" customHeight="1" x14ac:dyDescent="0.25">
      <c r="A99" s="74"/>
      <c r="B99" s="45" t="s">
        <v>39</v>
      </c>
      <c r="C99" s="53" t="s">
        <v>54</v>
      </c>
      <c r="D99" s="81">
        <v>90.76</v>
      </c>
      <c r="E99" s="113">
        <f>E100</f>
        <v>0</v>
      </c>
      <c r="F99" s="113">
        <f>F100</f>
        <v>50</v>
      </c>
      <c r="G99" s="81">
        <f t="shared" si="13"/>
        <v>140.76</v>
      </c>
    </row>
    <row r="100" spans="1:7" ht="16.5" customHeight="1" x14ac:dyDescent="0.25">
      <c r="A100" s="74"/>
      <c r="B100" s="64" t="s">
        <v>74</v>
      </c>
      <c r="C100" s="111">
        <v>203030</v>
      </c>
      <c r="D100" s="85">
        <v>53.8</v>
      </c>
      <c r="E100" s="114">
        <v>0</v>
      </c>
      <c r="F100" s="114">
        <v>50</v>
      </c>
      <c r="G100" s="85">
        <f t="shared" si="13"/>
        <v>103.8</v>
      </c>
    </row>
    <row r="101" spans="1:7" x14ac:dyDescent="0.25">
      <c r="A101" s="44"/>
      <c r="B101" s="59"/>
      <c r="C101" s="115"/>
      <c r="D101" s="116"/>
      <c r="E101" s="116"/>
      <c r="F101" s="116"/>
      <c r="G101" s="116"/>
    </row>
    <row r="102" spans="1:7" x14ac:dyDescent="0.25">
      <c r="A102" s="47"/>
      <c r="B102" s="100" t="s">
        <v>93</v>
      </c>
      <c r="C102" s="101" t="s">
        <v>94</v>
      </c>
      <c r="D102" s="102">
        <v>2522.9899999999998</v>
      </c>
      <c r="E102" s="102">
        <f>E103</f>
        <v>-165</v>
      </c>
      <c r="F102" s="103">
        <f>F103</f>
        <v>0</v>
      </c>
      <c r="G102" s="103">
        <f t="shared" ref="G102:G110" si="14">SUM(D102:F102)</f>
        <v>2357.9899999999998</v>
      </c>
    </row>
    <row r="103" spans="1:7" x14ac:dyDescent="0.25">
      <c r="A103" s="47"/>
      <c r="B103" s="100" t="s">
        <v>95</v>
      </c>
      <c r="C103" s="101" t="s">
        <v>54</v>
      </c>
      <c r="D103" s="102">
        <v>627.4</v>
      </c>
      <c r="E103" s="102">
        <f>E104+E108</f>
        <v>-165</v>
      </c>
      <c r="F103" s="102">
        <f>F104+F108</f>
        <v>0</v>
      </c>
      <c r="G103" s="103">
        <f t="shared" si="14"/>
        <v>462.4</v>
      </c>
    </row>
    <row r="104" spans="1:7" x14ac:dyDescent="0.25">
      <c r="A104" s="47"/>
      <c r="B104" s="117" t="s">
        <v>96</v>
      </c>
      <c r="C104" s="101" t="s">
        <v>97</v>
      </c>
      <c r="D104" s="102">
        <v>1730.59</v>
      </c>
      <c r="E104" s="102">
        <f>E105</f>
        <v>0</v>
      </c>
      <c r="F104" s="103">
        <f>F105</f>
        <v>0</v>
      </c>
      <c r="G104" s="103">
        <f t="shared" si="14"/>
        <v>1730.59</v>
      </c>
    </row>
    <row r="105" spans="1:7" x14ac:dyDescent="0.25">
      <c r="A105" s="58"/>
      <c r="B105" s="92" t="s">
        <v>95</v>
      </c>
      <c r="C105" s="104" t="s">
        <v>54</v>
      </c>
      <c r="D105" s="62">
        <v>85</v>
      </c>
      <c r="E105" s="105">
        <f>E106+E107</f>
        <v>0</v>
      </c>
      <c r="F105" s="105">
        <f>F106+F107</f>
        <v>0</v>
      </c>
      <c r="G105" s="106">
        <f t="shared" si="14"/>
        <v>85</v>
      </c>
    </row>
    <row r="106" spans="1:7" x14ac:dyDescent="0.25">
      <c r="A106" s="63"/>
      <c r="B106" s="88" t="s">
        <v>71</v>
      </c>
      <c r="C106" s="107" t="s">
        <v>98</v>
      </c>
      <c r="D106" s="67">
        <v>45</v>
      </c>
      <c r="E106" s="108">
        <v>-10</v>
      </c>
      <c r="F106" s="109">
        <v>-5</v>
      </c>
      <c r="G106" s="109">
        <f t="shared" si="14"/>
        <v>30</v>
      </c>
    </row>
    <row r="107" spans="1:7" x14ac:dyDescent="0.25">
      <c r="A107" s="63"/>
      <c r="B107" s="88" t="s">
        <v>74</v>
      </c>
      <c r="C107" s="107" t="s">
        <v>99</v>
      </c>
      <c r="D107" s="67">
        <v>40</v>
      </c>
      <c r="E107" s="108">
        <v>10</v>
      </c>
      <c r="F107" s="109">
        <v>5</v>
      </c>
      <c r="G107" s="109">
        <f t="shared" si="14"/>
        <v>55</v>
      </c>
    </row>
    <row r="108" spans="1:7" x14ac:dyDescent="0.25">
      <c r="A108" s="44"/>
      <c r="B108" s="99" t="s">
        <v>100</v>
      </c>
      <c r="C108" s="118" t="s">
        <v>101</v>
      </c>
      <c r="D108" s="54">
        <v>792.4</v>
      </c>
      <c r="E108" s="119">
        <f>E109</f>
        <v>-165</v>
      </c>
      <c r="F108" s="120"/>
      <c r="G108" s="120">
        <f t="shared" si="14"/>
        <v>627.4</v>
      </c>
    </row>
    <row r="109" spans="1:7" x14ac:dyDescent="0.25">
      <c r="A109" s="58"/>
      <c r="B109" s="92" t="s">
        <v>95</v>
      </c>
      <c r="C109" s="104" t="s">
        <v>54</v>
      </c>
      <c r="D109" s="62">
        <v>542.4</v>
      </c>
      <c r="E109" s="105">
        <f>E110</f>
        <v>-165</v>
      </c>
      <c r="F109" s="106"/>
      <c r="G109" s="106">
        <f t="shared" si="14"/>
        <v>377.4</v>
      </c>
    </row>
    <row r="110" spans="1:7" x14ac:dyDescent="0.25">
      <c r="A110" s="58"/>
      <c r="B110" s="88" t="s">
        <v>71</v>
      </c>
      <c r="C110" s="107" t="s">
        <v>98</v>
      </c>
      <c r="D110" s="67">
        <v>365</v>
      </c>
      <c r="E110" s="108">
        <v>-165</v>
      </c>
      <c r="F110" s="109"/>
      <c r="G110" s="109">
        <f t="shared" si="14"/>
        <v>200</v>
      </c>
    </row>
    <row r="111" spans="1:7" x14ac:dyDescent="0.25">
      <c r="A111" s="44"/>
      <c r="B111" s="59"/>
      <c r="C111" s="115"/>
      <c r="D111" s="121"/>
      <c r="E111" s="121"/>
      <c r="F111" s="121"/>
      <c r="G111" s="121"/>
    </row>
    <row r="112" spans="1:7" x14ac:dyDescent="0.25">
      <c r="A112" s="58"/>
      <c r="B112" s="64"/>
      <c r="C112" s="111"/>
      <c r="D112" s="66"/>
      <c r="E112" s="122"/>
      <c r="F112" s="122"/>
      <c r="G112" s="122"/>
    </row>
    <row r="114" spans="2:12" x14ac:dyDescent="0.25">
      <c r="B114" s="3" t="s">
        <v>102</v>
      </c>
      <c r="C114" s="3"/>
      <c r="D114" s="3"/>
      <c r="E114" s="2" t="s">
        <v>103</v>
      </c>
      <c r="F114" s="2"/>
      <c r="G114" s="123"/>
    </row>
    <row r="115" spans="2:12" x14ac:dyDescent="0.25">
      <c r="B115" s="3" t="s">
        <v>104</v>
      </c>
      <c r="C115" s="3"/>
      <c r="D115" s="3"/>
      <c r="E115" s="2" t="s">
        <v>105</v>
      </c>
      <c r="F115" s="2"/>
      <c r="G115" s="123"/>
    </row>
    <row r="120" spans="2:12" x14ac:dyDescent="0.25">
      <c r="J120" s="3"/>
      <c r="K120" s="3"/>
      <c r="L120" s="3"/>
    </row>
    <row r="121" spans="2:12" x14ac:dyDescent="0.25">
      <c r="J121" s="3"/>
      <c r="K121" s="3"/>
      <c r="L121" s="3"/>
    </row>
  </sheetData>
  <mergeCells count="1">
    <mergeCell ref="A4:G4"/>
  </mergeCells>
  <pageMargins left="0.70866141732283505" right="0.70866141732283505" top="0.74803149606299202" bottom="0.74803149606299202" header="0.31496062992126" footer="0.31496062992126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 Local 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2025-09-18T08:55:23Z</dcterms:created>
  <dcterms:modified xsi:type="dcterms:W3CDTF">2025-09-18T08:58:38Z</dcterms:modified>
</cp:coreProperties>
</file>