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a2025\Desktop\"/>
    </mc:Choice>
  </mc:AlternateContent>
  <xr:revisionPtr revIDLastSave="0" documentId="13_ncr:1_{5C3FDD2A-7C97-4E6F-B8D9-D6BB72E10075}" xr6:coauthVersionLast="47" xr6:coauthVersionMax="47" xr10:uidLastSave="{00000000-0000-0000-0000-000000000000}"/>
  <bookViews>
    <workbookView xWindow="-120" yWindow="-120" windowWidth="29040" windowHeight="15720" xr2:uid="{FF0CB690-EA08-41F3-9988-9FFE06B474C6}"/>
  </bookViews>
  <sheets>
    <sheet name="Bug Local O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" i="1" l="1"/>
  <c r="F63" i="1"/>
  <c r="E63" i="1"/>
  <c r="E62" i="1" s="1"/>
  <c r="F62" i="1" s="1"/>
  <c r="G59" i="1"/>
  <c r="F59" i="1"/>
  <c r="E58" i="1"/>
  <c r="E57" i="1" s="1"/>
  <c r="F57" i="1" s="1"/>
  <c r="F56" i="1"/>
  <c r="E55" i="1"/>
  <c r="E54" i="1" s="1"/>
  <c r="E53" i="1" s="1"/>
  <c r="F53" i="1" s="1"/>
  <c r="F52" i="1"/>
  <c r="F51" i="1"/>
  <c r="E51" i="1"/>
  <c r="E50" i="1" s="1"/>
  <c r="D51" i="1"/>
  <c r="F48" i="1"/>
  <c r="E47" i="1"/>
  <c r="F47" i="1" s="1"/>
  <c r="F43" i="1"/>
  <c r="E42" i="1"/>
  <c r="D42" i="1"/>
  <c r="F42" i="1" s="1"/>
  <c r="F41" i="1"/>
  <c r="F40" i="1"/>
  <c r="E40" i="1"/>
  <c r="E39" i="1"/>
  <c r="F39" i="1" s="1"/>
  <c r="F38" i="1"/>
  <c r="E37" i="1"/>
  <c r="E36" i="1" s="1"/>
  <c r="F36" i="1" s="1"/>
  <c r="D37" i="1"/>
  <c r="E35" i="1"/>
  <c r="E33" i="1" s="1"/>
  <c r="F34" i="1"/>
  <c r="E34" i="1"/>
  <c r="D33" i="1"/>
  <c r="F32" i="1"/>
  <c r="E31" i="1"/>
  <c r="D31" i="1"/>
  <c r="F30" i="1"/>
  <c r="F29" i="1"/>
  <c r="E28" i="1"/>
  <c r="F28" i="1" s="1"/>
  <c r="F26" i="1"/>
  <c r="E25" i="1"/>
  <c r="F25" i="1" s="1"/>
  <c r="D22" i="1"/>
  <c r="F21" i="1"/>
  <c r="F16" i="1"/>
  <c r="F15" i="1"/>
  <c r="E15" i="1"/>
  <c r="D15" i="1"/>
  <c r="F14" i="1"/>
  <c r="I13" i="1"/>
  <c r="F13" i="1"/>
  <c r="F12" i="1"/>
  <c r="E11" i="1"/>
  <c r="F11" i="1" s="1"/>
  <c r="F10" i="1"/>
  <c r="E9" i="1"/>
  <c r="F9" i="1" s="1"/>
  <c r="F37" i="1" l="1"/>
  <c r="F55" i="1"/>
  <c r="E7" i="1"/>
  <c r="F7" i="1" s="1"/>
  <c r="F31" i="1"/>
  <c r="F33" i="1"/>
  <c r="E49" i="1"/>
  <c r="F49" i="1" s="1"/>
  <c r="F50" i="1"/>
  <c r="F58" i="1"/>
  <c r="E27" i="1"/>
  <c r="F35" i="1"/>
  <c r="E46" i="1"/>
  <c r="F54" i="1"/>
  <c r="E61" i="1"/>
  <c r="F46" i="1" l="1"/>
  <c r="E44" i="1"/>
  <c r="F44" i="1" s="1"/>
  <c r="E45" i="1"/>
  <c r="F45" i="1" s="1"/>
  <c r="F61" i="1"/>
  <c r="E60" i="1"/>
  <c r="F60" i="1" s="1"/>
  <c r="F27" i="1"/>
  <c r="E24" i="1"/>
  <c r="E20" i="1" l="1"/>
  <c r="F24" i="1"/>
  <c r="E22" i="1" l="1"/>
  <c r="F20" i="1"/>
  <c r="F22" i="1" s="1"/>
</calcChain>
</file>

<file path=xl/sharedStrings.xml><?xml version="1.0" encoding="utf-8"?>
<sst xmlns="http://schemas.openxmlformats.org/spreadsheetml/2006/main" count="124" uniqueCount="88">
  <si>
    <t>U.A.T ORAȘ TÂRGU CĂRBUNEȘTI</t>
  </si>
  <si>
    <t>JUDETUL GORJ</t>
  </si>
  <si>
    <t>CUI : 4898681</t>
  </si>
  <si>
    <t>Bugetul local de venituri și cheltuieli al orașului Târgu Cărbunești, pe anul 2025</t>
  </si>
  <si>
    <t>mii lei</t>
  </si>
  <si>
    <t xml:space="preserve"> </t>
  </si>
  <si>
    <t>Nr. Crt</t>
  </si>
  <si>
    <t>Denumire indicator</t>
  </si>
  <si>
    <t>Cod indicator</t>
  </si>
  <si>
    <t>Buget inițial aprobat prin HCL nr.40 din 27.05.2025</t>
  </si>
  <si>
    <t>Influențe trim II</t>
  </si>
  <si>
    <t>Buget rectificat prin HCL nr. ....... din 27.06.2025</t>
  </si>
  <si>
    <t>I</t>
  </si>
  <si>
    <t xml:space="preserve">TOTAL VENITURI </t>
  </si>
  <si>
    <t>Venituri din proprietate</t>
  </si>
  <si>
    <t>Alte venituri din concesiuni li închirieri de către instituțiile publice</t>
  </si>
  <si>
    <t>30.02.05.30</t>
  </si>
  <si>
    <t>Diverse venituri</t>
  </si>
  <si>
    <t>36.02.</t>
  </si>
  <si>
    <t>Alte venituri</t>
  </si>
  <si>
    <t>36.02.50</t>
  </si>
  <si>
    <t>Vărsăminte din secțiunea de funcționare pentru secțiunea de dezvoltare a bugetului local</t>
  </si>
  <si>
    <t>37.02.03</t>
  </si>
  <si>
    <t xml:space="preserve">Vărsăminte din secțiunea de funcționare </t>
  </si>
  <si>
    <t>37.02.04</t>
  </si>
  <si>
    <t>Venituri din valorificarea unor bunuri</t>
  </si>
  <si>
    <t>Venituri din vânzarea unor bunuri aparținând domeniului privat</t>
  </si>
  <si>
    <t>39.02.07</t>
  </si>
  <si>
    <t>II</t>
  </si>
  <si>
    <t>CHELTUIELI</t>
  </si>
  <si>
    <t xml:space="preserve">TOTAL CHELTUIELI </t>
  </si>
  <si>
    <t>Excedent an 2024</t>
  </si>
  <si>
    <t>TOTAL CHELTUIELI BUGETUL LOCAL</t>
  </si>
  <si>
    <t>AUTORITĂȚI EXECUTIVE</t>
  </si>
  <si>
    <t>51.02</t>
  </si>
  <si>
    <t>Cheltuieli de personal</t>
  </si>
  <si>
    <t>Titlul 10:</t>
  </si>
  <si>
    <t>Vouchere de vacanță</t>
  </si>
  <si>
    <t>10.02.06</t>
  </si>
  <si>
    <t>5 persoane</t>
  </si>
  <si>
    <t>Bunuri și servicii</t>
  </si>
  <si>
    <t>Titlul 20:</t>
  </si>
  <si>
    <t>20.01.</t>
  </si>
  <si>
    <t>Încălzit, iluminat, forță motrică</t>
  </si>
  <si>
    <t>20.01.03</t>
  </si>
  <si>
    <t>Contribuţii ale administratiei publice locale la realizarea unor lucrări şi servicii de interes public local, în baza unor convenţii sau contracte de asociere</t>
  </si>
  <si>
    <t>20.19</t>
  </si>
  <si>
    <t xml:space="preserve">Plăți efectuate în anii precedenți și recuperate în anul curent </t>
  </si>
  <si>
    <t>Titlul 85:</t>
  </si>
  <si>
    <t>Plăți efectuate în anii precedenți și recuperate în anul curent - secțiune de funcționare</t>
  </si>
  <si>
    <t>85.01.01</t>
  </si>
  <si>
    <t>ALTE SERVICII PUBLICE GENERALE</t>
  </si>
  <si>
    <t>61.02</t>
  </si>
  <si>
    <t xml:space="preserve">Bunuri și servicii </t>
  </si>
  <si>
    <t>Poliție locală</t>
  </si>
  <si>
    <t>61.02.03.04</t>
  </si>
  <si>
    <t>Protecție civilă și protecție contra incendiilor(protecție civilă nonmilitară)</t>
  </si>
  <si>
    <t>61.02.05</t>
  </si>
  <si>
    <t>Pregătire profesională</t>
  </si>
  <si>
    <t>20.13</t>
  </si>
  <si>
    <t>ÎNVĂȚĂMÂNT</t>
  </si>
  <si>
    <t>Cheltuieli de capital</t>
  </si>
  <si>
    <t>Titlul 70:</t>
  </si>
  <si>
    <t>Îmvățământ secundar superior</t>
  </si>
  <si>
    <t>65.02.04.02</t>
  </si>
  <si>
    <t>Construcții „ Reabilitare energetică corp C1 Liceul Teoretic Tudor Arghezi”</t>
  </si>
  <si>
    <t>71.01.01</t>
  </si>
  <si>
    <t>SĂNĂTATE</t>
  </si>
  <si>
    <t>66.02</t>
  </si>
  <si>
    <t>Servicii de sănătate publică</t>
  </si>
  <si>
    <t>66.02.08</t>
  </si>
  <si>
    <t>ASIGURĂRI ȘI ASISTENȚĂ SOCIALĂ</t>
  </si>
  <si>
    <t>68.02</t>
  </si>
  <si>
    <t>Asistență socială în caz de invaliditate</t>
  </si>
  <si>
    <t>68.02.05.02</t>
  </si>
  <si>
    <t>Asistență socială pentru familii și copii</t>
  </si>
  <si>
    <t>68.02.06</t>
  </si>
  <si>
    <t>LOCUINȚE, SERVICII ȘI DEZVOLTARE</t>
  </si>
  <si>
    <t>70.02</t>
  </si>
  <si>
    <t>Iluminat public și electrificări rurale</t>
  </si>
  <si>
    <t>70.02.06.</t>
  </si>
  <si>
    <t>Construcții „ Înființare capacitate de producere a energiei electrice produsă din surse regenerabile pentru autoconsum în cadrul UAT Oraș Tg Cărbunești</t>
  </si>
  <si>
    <t>71.01.01.</t>
  </si>
  <si>
    <t xml:space="preserve">      PRIMAR, </t>
  </si>
  <si>
    <t xml:space="preserve">    ȘEF SERVICIU,</t>
  </si>
  <si>
    <t>BIRĂU DĂNUȚ</t>
  </si>
  <si>
    <t>BORCAN ALIN PAUL</t>
  </si>
  <si>
    <t>Anexa nr. 1 la Proiectul de hotărâre  nr. 51 din 19.06.2025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</si>
</sst>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;\-0.00\ "/>
    <numFmt numFmtId="165" formatCode="0.00_);\(0.00\)"/>
  </numFmts>
  <fonts count="27" x14ac:knownFonts="1">
    <font>
      <sz val="11"/>
      <color theme="1"/>
      <name val="Aptos Narrow"/>
      <family val="2"/>
      <scheme val="minor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i/>
      <sz val="8"/>
      <color indexed="8"/>
      <name val="Times New Roman"/>
      <family val="1"/>
    </font>
    <font>
      <b/>
      <i/>
      <sz val="9"/>
      <color indexed="8"/>
      <name val="Times New Roman"/>
      <family val="1"/>
      <charset val="238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i/>
      <sz val="10.5"/>
      <name val="Times New Roman"/>
      <family val="1"/>
    </font>
    <font>
      <b/>
      <i/>
      <sz val="11"/>
      <color indexed="8"/>
      <name val="Times New Roman"/>
      <family val="1"/>
    </font>
    <font>
      <b/>
      <i/>
      <sz val="11"/>
      <color theme="1"/>
      <name val="Times New Roman"/>
      <family val="1"/>
    </font>
    <font>
      <b/>
      <i/>
      <sz val="10"/>
      <color theme="1"/>
      <name val="Times New Roman"/>
      <family val="1"/>
    </font>
    <font>
      <sz val="10.5"/>
      <name val="Times New Roman"/>
      <family val="1"/>
    </font>
    <font>
      <sz val="10"/>
      <color theme="1"/>
      <name val="Times New Roman"/>
      <family val="1"/>
    </font>
    <font>
      <b/>
      <i/>
      <sz val="10"/>
      <color indexed="8"/>
      <name val="Times New Roman"/>
      <family val="1"/>
    </font>
    <font>
      <sz val="10"/>
      <name val="Tahoma"/>
      <family val="2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0B05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1" fillId="0" borderId="0"/>
  </cellStyleXfs>
  <cellXfs count="1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1" fontId="10" fillId="0" borderId="3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center" vertical="center" wrapText="1"/>
    </xf>
    <xf numFmtId="165" fontId="12" fillId="0" borderId="3" xfId="0" applyNumberFormat="1" applyFont="1" applyBorder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4" fontId="15" fillId="2" borderId="4" xfId="0" applyNumberFormat="1" applyFont="1" applyFill="1" applyBorder="1" applyAlignment="1">
      <alignment horizontal="center" vertical="center" wrapText="1"/>
    </xf>
    <xf numFmtId="4" fontId="16" fillId="2" borderId="2" xfId="0" applyNumberFormat="1" applyFont="1" applyFill="1" applyBorder="1" applyAlignment="1">
      <alignment horizontal="center" vertical="center" wrapText="1"/>
    </xf>
    <xf numFmtId="4" fontId="16" fillId="2" borderId="3" xfId="0" applyNumberFormat="1" applyFont="1" applyFill="1" applyBorder="1" applyAlignment="1">
      <alignment horizontal="center" vertical="center"/>
    </xf>
    <xf numFmtId="4" fontId="17" fillId="2" borderId="0" xfId="0" applyNumberFormat="1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" fontId="15" fillId="2" borderId="3" xfId="0" applyNumberFormat="1" applyFont="1" applyFill="1" applyBorder="1" applyAlignment="1">
      <alignment horizontal="center" vertical="center" wrapText="1"/>
    </xf>
    <xf numFmtId="4" fontId="20" fillId="2" borderId="0" xfId="0" applyNumberFormat="1" applyFont="1" applyFill="1" applyAlignment="1">
      <alignment horizontal="center" vertical="center" wrapText="1"/>
    </xf>
    <xf numFmtId="2" fontId="13" fillId="0" borderId="4" xfId="0" applyNumberFormat="1" applyFont="1" applyBorder="1" applyAlignment="1">
      <alignment horizontal="center" vertical="center" wrapText="1"/>
    </xf>
    <xf numFmtId="2" fontId="1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wrapText="1"/>
    </xf>
    <xf numFmtId="164" fontId="2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vertical="center"/>
    </xf>
    <xf numFmtId="14" fontId="2" fillId="3" borderId="0" xfId="1" applyNumberFormat="1" applyFont="1" applyFill="1" applyAlignment="1">
      <alignment vertical="center"/>
    </xf>
    <xf numFmtId="2" fontId="2" fillId="3" borderId="0" xfId="1" quotePrefix="1" applyNumberFormat="1" applyFont="1" applyFill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3" borderId="3" xfId="0" applyFont="1" applyFill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4" fontId="11" fillId="2" borderId="0" xfId="0" applyNumberFormat="1" applyFont="1" applyFill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2" fontId="11" fillId="0" borderId="0" xfId="0" applyNumberFormat="1" applyFont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4" fontId="23" fillId="0" borderId="3" xfId="0" applyNumberFormat="1" applyFont="1" applyBorder="1" applyAlignment="1">
      <alignment horizontal="center" vertical="center" wrapText="1"/>
    </xf>
    <xf numFmtId="2" fontId="23" fillId="0" borderId="3" xfId="0" applyNumberFormat="1" applyFont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vertical="center" wrapText="1"/>
    </xf>
    <xf numFmtId="49" fontId="22" fillId="2" borderId="3" xfId="1" applyNumberFormat="1" applyFont="1" applyFill="1" applyBorder="1" applyAlignment="1">
      <alignment vertical="center"/>
    </xf>
    <xf numFmtId="4" fontId="12" fillId="2" borderId="0" xfId="0" applyNumberFormat="1" applyFont="1" applyFill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vertical="center" wrapText="1"/>
    </xf>
    <xf numFmtId="49" fontId="22" fillId="4" borderId="3" xfId="1" applyNumberFormat="1" applyFont="1" applyFill="1" applyBorder="1" applyAlignment="1">
      <alignment vertical="center"/>
    </xf>
    <xf numFmtId="4" fontId="11" fillId="4" borderId="3" xfId="0" applyNumberFormat="1" applyFont="1" applyFill="1" applyBorder="1" applyAlignment="1">
      <alignment horizontal="center" vertical="center" wrapText="1"/>
    </xf>
    <xf numFmtId="4" fontId="12" fillId="4" borderId="3" xfId="0" applyNumberFormat="1" applyFont="1" applyFill="1" applyBorder="1" applyAlignment="1">
      <alignment horizontal="center" vertical="center"/>
    </xf>
    <xf numFmtId="4" fontId="12" fillId="4" borderId="0" xfId="0" applyNumberFormat="1" applyFont="1" applyFill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vertical="center" wrapText="1"/>
    </xf>
    <xf numFmtId="49" fontId="24" fillId="4" borderId="3" xfId="1" applyNumberFormat="1" applyFont="1" applyFill="1" applyBorder="1" applyAlignment="1">
      <alignment vertical="center"/>
    </xf>
    <xf numFmtId="4" fontId="13" fillId="4" borderId="3" xfId="0" applyNumberFormat="1" applyFont="1" applyFill="1" applyBorder="1" applyAlignment="1">
      <alignment horizontal="center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7" fillId="3" borderId="3" xfId="0" applyFont="1" applyFill="1" applyBorder="1" applyAlignment="1">
      <alignment vertical="center" wrapText="1"/>
    </xf>
    <xf numFmtId="49" fontId="7" fillId="3" borderId="3" xfId="1" applyNumberFormat="1" applyFont="1" applyFill="1" applyBorder="1" applyAlignment="1">
      <alignment vertical="center"/>
    </xf>
    <xf numFmtId="4" fontId="15" fillId="0" borderId="3" xfId="0" applyNumberFormat="1" applyFont="1" applyBorder="1" applyAlignment="1">
      <alignment horizontal="center" vertical="center" wrapText="1"/>
    </xf>
    <xf numFmtId="4" fontId="15" fillId="0" borderId="0" xfId="0" applyNumberFormat="1" applyFont="1" applyAlignment="1">
      <alignment horizontal="center" vertical="center" wrapText="1"/>
    </xf>
    <xf numFmtId="4" fontId="16" fillId="0" borderId="0" xfId="0" applyNumberFormat="1" applyFont="1" applyAlignment="1">
      <alignment horizontal="center" vertical="center"/>
    </xf>
    <xf numFmtId="0" fontId="24" fillId="3" borderId="3" xfId="0" applyFont="1" applyFill="1" applyBorder="1" applyAlignment="1">
      <alignment vertical="center" wrapText="1"/>
    </xf>
    <xf numFmtId="49" fontId="24" fillId="3" borderId="3" xfId="1" applyNumberFormat="1" applyFont="1" applyFill="1" applyBorder="1" applyAlignment="1">
      <alignment vertical="center"/>
    </xf>
    <xf numFmtId="4" fontId="13" fillId="0" borderId="3" xfId="0" applyNumberFormat="1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" fontId="3" fillId="4" borderId="3" xfId="0" applyNumberFormat="1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vertical="center" wrapText="1"/>
    </xf>
    <xf numFmtId="49" fontId="25" fillId="2" borderId="3" xfId="1" applyNumberFormat="1" applyFont="1" applyFill="1" applyBorder="1" applyAlignment="1">
      <alignment vertical="center"/>
    </xf>
    <xf numFmtId="4" fontId="25" fillId="2" borderId="3" xfId="0" applyNumberFormat="1" applyFont="1" applyFill="1" applyBorder="1" applyAlignment="1">
      <alignment horizontal="center" vertical="center" wrapText="1"/>
    </xf>
    <xf numFmtId="4" fontId="25" fillId="2" borderId="3" xfId="0" applyNumberFormat="1" applyFont="1" applyFill="1" applyBorder="1" applyAlignment="1">
      <alignment horizontal="center" vertical="center"/>
    </xf>
    <xf numFmtId="4" fontId="25" fillId="2" borderId="0" xfId="0" applyNumberFormat="1" applyFont="1" applyFill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 wrapText="1"/>
    </xf>
    <xf numFmtId="49" fontId="22" fillId="2" borderId="3" xfId="1" applyNumberFormat="1" applyFont="1" applyFill="1" applyBorder="1" applyAlignment="1">
      <alignment horizontal="center" vertical="center"/>
    </xf>
    <xf numFmtId="4" fontId="12" fillId="2" borderId="3" xfId="0" applyNumberFormat="1" applyFont="1" applyFill="1" applyBorder="1" applyAlignment="1">
      <alignment horizontal="center" vertical="center"/>
    </xf>
    <xf numFmtId="49" fontId="7" fillId="3" borderId="3" xfId="1" applyNumberFormat="1" applyFont="1" applyFill="1" applyBorder="1" applyAlignment="1">
      <alignment horizontal="center" vertical="center"/>
    </xf>
    <xf numFmtId="4" fontId="11" fillId="4" borderId="0" xfId="0" applyNumberFormat="1" applyFont="1" applyFill="1" applyAlignment="1">
      <alignment horizontal="center" vertical="center" wrapText="1"/>
    </xf>
    <xf numFmtId="49" fontId="24" fillId="3" borderId="3" xfId="1" applyNumberFormat="1" applyFont="1" applyFill="1" applyBorder="1" applyAlignment="1">
      <alignment horizontal="center" vertical="center"/>
    </xf>
    <xf numFmtId="4" fontId="16" fillId="0" borderId="3" xfId="0" applyNumberFormat="1" applyFont="1" applyBorder="1" applyAlignment="1">
      <alignment horizontal="center" vertical="center" wrapText="1"/>
    </xf>
    <xf numFmtId="4" fontId="26" fillId="0" borderId="0" xfId="0" applyNumberFormat="1" applyFont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/>
    </xf>
    <xf numFmtId="4" fontId="16" fillId="4" borderId="3" xfId="0" applyNumberFormat="1" applyFont="1" applyFill="1" applyBorder="1" applyAlignment="1">
      <alignment horizontal="center" vertical="center" wrapText="1"/>
    </xf>
    <xf numFmtId="4" fontId="6" fillId="4" borderId="3" xfId="0" applyNumberFormat="1" applyFont="1" applyFill="1" applyBorder="1" applyAlignment="1">
      <alignment horizontal="center" vertical="center"/>
    </xf>
    <xf numFmtId="4" fontId="2" fillId="4" borderId="3" xfId="0" applyNumberFormat="1" applyFont="1" applyFill="1" applyBorder="1" applyAlignment="1">
      <alignment horizontal="center" vertical="center"/>
    </xf>
    <xf numFmtId="4" fontId="26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Normal" xfId="0" builtinId="0"/>
    <cellStyle name="Normal_Machete buget 99" xfId="1" xr:uid="{F634664C-573F-44DC-8A48-5978066B71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4C3C3-8CC3-4F63-9286-7F908958AA28}">
  <dimension ref="A1:L121"/>
  <sheetViews>
    <sheetView tabSelected="1" view="pageBreakPreview" zoomScaleSheetLayoutView="100" workbookViewId="0">
      <selection activeCell="C1" sqref="C1"/>
    </sheetView>
  </sheetViews>
  <sheetFormatPr defaultRowHeight="15" x14ac:dyDescent="0.25"/>
  <cols>
    <col min="1" max="1" width="4.28515625" customWidth="1"/>
    <col min="2" max="2" width="52" customWidth="1"/>
    <col min="3" max="3" width="11.85546875" customWidth="1"/>
    <col min="4" max="4" width="15.85546875" customWidth="1"/>
    <col min="5" max="5" width="9.140625" customWidth="1"/>
    <col min="6" max="6" width="15.140625" style="3" customWidth="1"/>
    <col min="7" max="7" width="19.42578125" customWidth="1"/>
    <col min="8" max="8" width="16" customWidth="1"/>
    <col min="9" max="9" width="12.85546875" customWidth="1"/>
    <col min="10" max="10" width="10.5703125" customWidth="1"/>
    <col min="11" max="11" width="11.140625" customWidth="1"/>
    <col min="12" max="12" width="10.42578125" customWidth="1"/>
    <col min="15" max="15" width="9.7109375" customWidth="1"/>
    <col min="16" max="16" width="10" customWidth="1"/>
  </cols>
  <sheetData>
    <row r="1" spans="1:9" ht="15.75" x14ac:dyDescent="0.25">
      <c r="A1" s="1" t="s">
        <v>0</v>
      </c>
      <c r="B1" s="1"/>
      <c r="C1" s="2" t="s">
        <v>87</v>
      </c>
      <c r="D1" s="2"/>
      <c r="E1" s="3"/>
      <c r="F1"/>
    </row>
    <row r="2" spans="1:9" ht="15.75" x14ac:dyDescent="0.25">
      <c r="A2" s="1" t="s">
        <v>1</v>
      </c>
      <c r="B2" s="1"/>
      <c r="C2" s="2"/>
    </row>
    <row r="3" spans="1:9" ht="15.75" x14ac:dyDescent="0.25">
      <c r="A3" s="1" t="s">
        <v>2</v>
      </c>
      <c r="B3" s="1"/>
      <c r="C3" s="2"/>
      <c r="D3" s="2"/>
      <c r="E3" s="2"/>
    </row>
    <row r="4" spans="1:9" ht="24" customHeight="1" x14ac:dyDescent="0.25">
      <c r="A4" s="120" t="s">
        <v>3</v>
      </c>
      <c r="B4" s="120"/>
      <c r="C4" s="120"/>
      <c r="D4" s="120"/>
      <c r="E4" s="120"/>
      <c r="F4" s="120"/>
      <c r="G4" s="4"/>
      <c r="H4" s="4"/>
    </row>
    <row r="5" spans="1:9" ht="18.75" x14ac:dyDescent="0.3">
      <c r="A5" s="2"/>
      <c r="B5" s="5"/>
      <c r="C5" s="6"/>
      <c r="D5" s="6"/>
      <c r="E5" s="6"/>
      <c r="F5" s="6" t="s">
        <v>4</v>
      </c>
      <c r="G5" t="s">
        <v>5</v>
      </c>
    </row>
    <row r="6" spans="1:9" ht="36" x14ac:dyDescent="0.25">
      <c r="A6" s="7" t="s">
        <v>6</v>
      </c>
      <c r="B6" s="8" t="s">
        <v>7</v>
      </c>
      <c r="C6" s="9" t="s">
        <v>8</v>
      </c>
      <c r="D6" s="10" t="s">
        <v>9</v>
      </c>
      <c r="E6" s="10" t="s">
        <v>10</v>
      </c>
      <c r="F6" s="11" t="s">
        <v>11</v>
      </c>
      <c r="G6" s="12"/>
      <c r="H6" s="13"/>
    </row>
    <row r="7" spans="1:9" x14ac:dyDescent="0.25">
      <c r="A7" s="14" t="s">
        <v>12</v>
      </c>
      <c r="B7" s="15" t="s">
        <v>13</v>
      </c>
      <c r="C7" s="16">
        <v>102</v>
      </c>
      <c r="D7" s="17">
        <v>29156.13</v>
      </c>
      <c r="E7" s="18">
        <f>E9+E11+E15</f>
        <v>125.36</v>
      </c>
      <c r="F7" s="19">
        <f>D7+E7</f>
        <v>29281.49</v>
      </c>
      <c r="G7" s="20"/>
      <c r="H7" s="21"/>
    </row>
    <row r="8" spans="1:9" x14ac:dyDescent="0.25">
      <c r="A8" s="14"/>
      <c r="B8" s="22"/>
      <c r="C8" s="15"/>
      <c r="D8" s="23"/>
      <c r="E8" s="24"/>
      <c r="F8" s="25"/>
      <c r="H8" s="26"/>
    </row>
    <row r="9" spans="1:9" x14ac:dyDescent="0.25">
      <c r="A9" s="27"/>
      <c r="B9" s="28" t="s">
        <v>14</v>
      </c>
      <c r="C9" s="29">
        <v>30.02</v>
      </c>
      <c r="D9" s="30">
        <v>660.86</v>
      </c>
      <c r="E9" s="31">
        <f>E10</f>
        <v>-6.14</v>
      </c>
      <c r="F9" s="32">
        <f t="shared" ref="F9:F10" si="0">SUM(B9:E9)</f>
        <v>684.74</v>
      </c>
      <c r="G9" s="33"/>
      <c r="H9" s="33"/>
    </row>
    <row r="10" spans="1:9" ht="27" x14ac:dyDescent="0.25">
      <c r="A10" s="34"/>
      <c r="B10" s="35" t="s">
        <v>15</v>
      </c>
      <c r="C10" s="36" t="s">
        <v>16</v>
      </c>
      <c r="D10" s="37">
        <v>510.86</v>
      </c>
      <c r="E10" s="38">
        <v>-6.14</v>
      </c>
      <c r="F10" s="39">
        <f t="shared" si="0"/>
        <v>504.72</v>
      </c>
      <c r="G10" s="40"/>
      <c r="H10" s="40"/>
      <c r="I10">
        <v>5.3</v>
      </c>
    </row>
    <row r="11" spans="1:9" x14ac:dyDescent="0.25">
      <c r="A11" s="41"/>
      <c r="B11" s="28" t="s">
        <v>17</v>
      </c>
      <c r="C11" s="29" t="s">
        <v>18</v>
      </c>
      <c r="D11" s="30">
        <v>641.16</v>
      </c>
      <c r="E11" s="31">
        <f>E12</f>
        <v>130</v>
      </c>
      <c r="F11" s="32">
        <f>SUM(D11:E11)</f>
        <v>771.16</v>
      </c>
      <c r="G11" s="40"/>
      <c r="H11" s="40"/>
      <c r="I11">
        <v>11.26</v>
      </c>
    </row>
    <row r="12" spans="1:9" x14ac:dyDescent="0.25">
      <c r="A12" s="34"/>
      <c r="B12" s="35" t="s">
        <v>19</v>
      </c>
      <c r="C12" s="36" t="s">
        <v>20</v>
      </c>
      <c r="D12" s="37">
        <v>229.9</v>
      </c>
      <c r="E12" s="38">
        <v>130</v>
      </c>
      <c r="F12" s="39">
        <f>SUM(D12:E12)</f>
        <v>359.9</v>
      </c>
      <c r="G12" s="40"/>
      <c r="H12" s="40"/>
      <c r="I12">
        <v>108.8</v>
      </c>
    </row>
    <row r="13" spans="1:9" ht="27" x14ac:dyDescent="0.25">
      <c r="A13" s="34"/>
      <c r="B13" s="35" t="s">
        <v>21</v>
      </c>
      <c r="C13" s="36" t="s">
        <v>22</v>
      </c>
      <c r="D13" s="37">
        <v>-511.82</v>
      </c>
      <c r="E13" s="38">
        <v>-118.56</v>
      </c>
      <c r="F13" s="39">
        <f>SUM(D13:E13)</f>
        <v>-630.38</v>
      </c>
      <c r="G13" s="40"/>
      <c r="H13" s="40"/>
      <c r="I13">
        <f>SUM(I10:I12)</f>
        <v>125.36</v>
      </c>
    </row>
    <row r="14" spans="1:9" x14ac:dyDescent="0.25">
      <c r="A14" s="34"/>
      <c r="B14" s="35" t="s">
        <v>23</v>
      </c>
      <c r="C14" s="36" t="s">
        <v>24</v>
      </c>
      <c r="D14" s="37">
        <v>511.82</v>
      </c>
      <c r="E14" s="38">
        <v>118.56</v>
      </c>
      <c r="F14" s="39">
        <f>SUM(D14:E14)</f>
        <v>630.38</v>
      </c>
      <c r="G14" s="40"/>
      <c r="H14" s="40"/>
    </row>
    <row r="15" spans="1:9" x14ac:dyDescent="0.25">
      <c r="A15" s="41"/>
      <c r="B15" s="28" t="s">
        <v>25</v>
      </c>
      <c r="C15" s="29">
        <v>39.020000000000003</v>
      </c>
      <c r="D15" s="42">
        <f>D16</f>
        <v>159.97</v>
      </c>
      <c r="E15" s="42">
        <f t="shared" ref="E15:F15" si="1">E16</f>
        <v>1.5</v>
      </c>
      <c r="F15" s="42">
        <f t="shared" si="1"/>
        <v>161.47</v>
      </c>
      <c r="G15" s="43"/>
      <c r="H15" s="43"/>
    </row>
    <row r="16" spans="1:9" ht="27" x14ac:dyDescent="0.25">
      <c r="A16" s="36"/>
      <c r="B16" s="35" t="s">
        <v>26</v>
      </c>
      <c r="C16" s="36" t="s">
        <v>27</v>
      </c>
      <c r="D16" s="44">
        <v>159.97</v>
      </c>
      <c r="E16" s="45">
        <v>1.5</v>
      </c>
      <c r="F16" s="46">
        <f>SUM(B16:E16)</f>
        <v>161.47</v>
      </c>
      <c r="G16" s="47"/>
      <c r="H16" s="48"/>
    </row>
    <row r="17" spans="1:8" x14ac:dyDescent="0.25">
      <c r="A17" s="49"/>
      <c r="B17" s="50"/>
      <c r="C17" s="2"/>
      <c r="D17" s="51"/>
      <c r="E17" s="52"/>
      <c r="F17" s="52"/>
      <c r="G17" s="52"/>
      <c r="H17" s="26"/>
    </row>
    <row r="18" spans="1:8" x14ac:dyDescent="0.25">
      <c r="A18" s="53"/>
      <c r="B18" s="54"/>
      <c r="C18" s="55"/>
      <c r="D18" s="56"/>
      <c r="E18" s="56"/>
      <c r="F18" s="56"/>
      <c r="G18" s="56"/>
    </row>
    <row r="19" spans="1:8" ht="36" x14ac:dyDescent="0.25">
      <c r="A19" s="57" t="s">
        <v>28</v>
      </c>
      <c r="B19" s="58" t="s">
        <v>29</v>
      </c>
      <c r="C19" s="59" t="s">
        <v>8</v>
      </c>
      <c r="D19" s="60" t="s">
        <v>9</v>
      </c>
      <c r="E19" s="60" t="s">
        <v>10</v>
      </c>
      <c r="F19" s="11" t="s">
        <v>11</v>
      </c>
      <c r="G19" s="12"/>
      <c r="H19" s="13"/>
    </row>
    <row r="20" spans="1:8" x14ac:dyDescent="0.25">
      <c r="A20" s="57"/>
      <c r="B20" s="58" t="s">
        <v>30</v>
      </c>
      <c r="C20" s="61">
        <v>5002</v>
      </c>
      <c r="D20" s="62">
        <v>32593.87</v>
      </c>
      <c r="E20" s="63">
        <f>E24+E33+E44+E49+E53+E60</f>
        <v>125.35999999999999</v>
      </c>
      <c r="F20" s="64">
        <f>D20+E20</f>
        <v>32719.23</v>
      </c>
      <c r="G20" s="65"/>
      <c r="H20" s="66"/>
    </row>
    <row r="21" spans="1:8" ht="25.5" customHeight="1" x14ac:dyDescent="0.25">
      <c r="A21" s="57"/>
      <c r="B21" s="58" t="s">
        <v>31</v>
      </c>
      <c r="C21" s="61">
        <v>9802</v>
      </c>
      <c r="D21" s="67">
        <v>-3437.74</v>
      </c>
      <c r="E21" s="64"/>
      <c r="F21" s="67">
        <f>D21</f>
        <v>-3437.74</v>
      </c>
      <c r="G21" s="68"/>
      <c r="H21" s="69"/>
    </row>
    <row r="22" spans="1:8" ht="22.5" customHeight="1" x14ac:dyDescent="0.25">
      <c r="A22" s="57"/>
      <c r="B22" s="58" t="s">
        <v>32</v>
      </c>
      <c r="C22" s="61"/>
      <c r="D22" s="62">
        <f>D20+D21</f>
        <v>29156.129999999997</v>
      </c>
      <c r="E22" s="64">
        <f>E20</f>
        <v>125.35999999999999</v>
      </c>
      <c r="F22" s="64">
        <f>SUM(F20:F21)</f>
        <v>29281.489999999998</v>
      </c>
      <c r="G22" s="68"/>
      <c r="H22" s="66"/>
    </row>
    <row r="23" spans="1:8" x14ac:dyDescent="0.25">
      <c r="A23" s="57"/>
      <c r="B23" s="58"/>
      <c r="C23" s="61"/>
      <c r="D23" s="70"/>
      <c r="E23" s="71"/>
      <c r="F23" s="72"/>
      <c r="G23" s="12"/>
      <c r="H23" s="13"/>
    </row>
    <row r="24" spans="1:8" x14ac:dyDescent="0.25">
      <c r="A24" s="73"/>
      <c r="B24" s="74" t="s">
        <v>33</v>
      </c>
      <c r="C24" s="75" t="s">
        <v>34</v>
      </c>
      <c r="D24" s="63">
        <v>7140.32</v>
      </c>
      <c r="E24" s="63">
        <f>E25+E27+E31</f>
        <v>11.25</v>
      </c>
      <c r="F24" s="63">
        <f>SUM(D24:E24)</f>
        <v>7151.57</v>
      </c>
      <c r="G24" s="65"/>
      <c r="H24" s="76"/>
    </row>
    <row r="25" spans="1:8" x14ac:dyDescent="0.25">
      <c r="A25" s="77"/>
      <c r="B25" s="78" t="s">
        <v>35</v>
      </c>
      <c r="C25" s="79" t="s">
        <v>36</v>
      </c>
      <c r="D25" s="80">
        <v>4899.45</v>
      </c>
      <c r="E25" s="80">
        <f>E26</f>
        <v>4</v>
      </c>
      <c r="F25" s="81">
        <f>SUM(D25:E25)</f>
        <v>4903.45</v>
      </c>
      <c r="G25" s="82"/>
      <c r="H25" s="82"/>
    </row>
    <row r="26" spans="1:8" x14ac:dyDescent="0.25">
      <c r="A26" s="83"/>
      <c r="B26" s="84" t="s">
        <v>37</v>
      </c>
      <c r="C26" s="85" t="s">
        <v>38</v>
      </c>
      <c r="D26" s="86">
        <v>12</v>
      </c>
      <c r="E26" s="86">
        <v>4</v>
      </c>
      <c r="F26" s="87">
        <f>SUM(D26:E26)</f>
        <v>16</v>
      </c>
      <c r="G26" s="82" t="s">
        <v>39</v>
      </c>
      <c r="H26" s="82"/>
    </row>
    <row r="27" spans="1:8" x14ac:dyDescent="0.25">
      <c r="A27" s="88"/>
      <c r="B27" s="89" t="s">
        <v>40</v>
      </c>
      <c r="C27" s="90" t="s">
        <v>41</v>
      </c>
      <c r="D27" s="91">
        <v>1821.44</v>
      </c>
      <c r="E27" s="91">
        <f>E28</f>
        <v>9.92</v>
      </c>
      <c r="F27" s="91">
        <f>SUM(D27:E27)</f>
        <v>1831.3600000000001</v>
      </c>
      <c r="G27" s="92"/>
      <c r="H27" s="92"/>
    </row>
    <row r="28" spans="1:8" x14ac:dyDescent="0.25">
      <c r="A28" s="88"/>
      <c r="B28" s="89" t="s">
        <v>40</v>
      </c>
      <c r="C28" s="90" t="s">
        <v>42</v>
      </c>
      <c r="D28" s="91">
        <v>958.43</v>
      </c>
      <c r="E28" s="91">
        <f>E29+E30</f>
        <v>9.92</v>
      </c>
      <c r="F28" s="91">
        <f>SUM(D28:E28)</f>
        <v>968.34999999999991</v>
      </c>
      <c r="G28" s="92"/>
      <c r="H28" s="93"/>
    </row>
    <row r="29" spans="1:8" x14ac:dyDescent="0.25">
      <c r="A29" s="88"/>
      <c r="B29" s="94" t="s">
        <v>43</v>
      </c>
      <c r="C29" s="95" t="s">
        <v>44</v>
      </c>
      <c r="D29" s="96">
        <v>123</v>
      </c>
      <c r="E29" s="96">
        <v>0.92</v>
      </c>
      <c r="F29" s="96">
        <f>D29+E29</f>
        <v>123.92</v>
      </c>
      <c r="G29" s="92"/>
      <c r="H29" s="93"/>
    </row>
    <row r="30" spans="1:8" ht="40.5" x14ac:dyDescent="0.25">
      <c r="A30" s="88"/>
      <c r="B30" s="89" t="s">
        <v>45</v>
      </c>
      <c r="C30" s="90" t="s">
        <v>46</v>
      </c>
      <c r="D30" s="91">
        <v>33.6</v>
      </c>
      <c r="E30" s="91">
        <v>9</v>
      </c>
      <c r="F30" s="97">
        <f t="shared" ref="F30:F39" si="2">SUM(D30:E30)</f>
        <v>42.6</v>
      </c>
      <c r="G30" s="47"/>
      <c r="H30" s="47"/>
    </row>
    <row r="31" spans="1:8" x14ac:dyDescent="0.25">
      <c r="A31" s="98"/>
      <c r="B31" s="89" t="s">
        <v>47</v>
      </c>
      <c r="C31" s="90" t="s">
        <v>48</v>
      </c>
      <c r="D31" s="91">
        <f>D32</f>
        <v>-3.37</v>
      </c>
      <c r="E31" s="91">
        <f>E32</f>
        <v>-2.67</v>
      </c>
      <c r="F31" s="97">
        <f t="shared" si="2"/>
        <v>-6.04</v>
      </c>
      <c r="G31" s="93"/>
      <c r="H31" s="93"/>
    </row>
    <row r="32" spans="1:8" ht="25.5" x14ac:dyDescent="0.25">
      <c r="A32" s="88"/>
      <c r="B32" s="94" t="s">
        <v>49</v>
      </c>
      <c r="C32" s="95" t="s">
        <v>50</v>
      </c>
      <c r="D32" s="96">
        <v>-3.37</v>
      </c>
      <c r="E32" s="99">
        <v>-2.67</v>
      </c>
      <c r="F32" s="39">
        <f t="shared" si="2"/>
        <v>-6.04</v>
      </c>
      <c r="G32" s="47"/>
      <c r="H32" s="47"/>
    </row>
    <row r="33" spans="1:8" x14ac:dyDescent="0.25">
      <c r="A33" s="100"/>
      <c r="B33" s="101" t="s">
        <v>51</v>
      </c>
      <c r="C33" s="102" t="s">
        <v>52</v>
      </c>
      <c r="D33" s="103">
        <f>D36+D39</f>
        <v>1405.94</v>
      </c>
      <c r="E33" s="103">
        <f>E34+E35</f>
        <v>5.1499999999999995</v>
      </c>
      <c r="F33" s="104">
        <f t="shared" si="2"/>
        <v>1411.0900000000001</v>
      </c>
      <c r="G33" s="105"/>
      <c r="H33" s="105"/>
    </row>
    <row r="34" spans="1:8" x14ac:dyDescent="0.25">
      <c r="A34" s="100"/>
      <c r="B34" s="101" t="s">
        <v>53</v>
      </c>
      <c r="C34" s="102" t="s">
        <v>41</v>
      </c>
      <c r="D34" s="103">
        <v>379.4</v>
      </c>
      <c r="E34" s="103">
        <f>E41</f>
        <v>5.3</v>
      </c>
      <c r="F34" s="104">
        <f t="shared" si="2"/>
        <v>384.7</v>
      </c>
      <c r="G34" s="105"/>
      <c r="H34" s="105"/>
    </row>
    <row r="35" spans="1:8" x14ac:dyDescent="0.25">
      <c r="A35" s="100"/>
      <c r="B35" s="89" t="s">
        <v>47</v>
      </c>
      <c r="C35" s="102" t="s">
        <v>48</v>
      </c>
      <c r="D35" s="103">
        <v>-14.66</v>
      </c>
      <c r="E35" s="103">
        <f>E37+E42</f>
        <v>-0.15</v>
      </c>
      <c r="F35" s="104">
        <f t="shared" si="2"/>
        <v>-14.81</v>
      </c>
      <c r="G35" s="105"/>
      <c r="H35" s="105"/>
    </row>
    <row r="36" spans="1:8" x14ac:dyDescent="0.25">
      <c r="A36" s="98"/>
      <c r="B36" s="89" t="s">
        <v>54</v>
      </c>
      <c r="C36" s="90" t="s">
        <v>55</v>
      </c>
      <c r="D36" s="91">
        <v>610.4</v>
      </c>
      <c r="E36" s="91">
        <f>E37</f>
        <v>-0.09</v>
      </c>
      <c r="F36" s="97">
        <f t="shared" si="2"/>
        <v>610.30999999999995</v>
      </c>
      <c r="G36" s="93"/>
      <c r="H36" s="93"/>
    </row>
    <row r="37" spans="1:8" x14ac:dyDescent="0.25">
      <c r="A37" s="88"/>
      <c r="B37" s="89" t="s">
        <v>47</v>
      </c>
      <c r="C37" s="90" t="s">
        <v>48</v>
      </c>
      <c r="D37" s="91">
        <f>D38</f>
        <v>0</v>
      </c>
      <c r="E37" s="91">
        <f>E38</f>
        <v>-0.09</v>
      </c>
      <c r="F37" s="97">
        <f t="shared" si="2"/>
        <v>-0.09</v>
      </c>
      <c r="G37" s="93"/>
      <c r="H37" s="93"/>
    </row>
    <row r="38" spans="1:8" ht="25.5" x14ac:dyDescent="0.25">
      <c r="A38" s="88"/>
      <c r="B38" s="94" t="s">
        <v>49</v>
      </c>
      <c r="C38" s="95" t="s">
        <v>50</v>
      </c>
      <c r="D38" s="96">
        <v>0</v>
      </c>
      <c r="E38" s="106">
        <v>-0.09</v>
      </c>
      <c r="F38" s="39">
        <f t="shared" si="2"/>
        <v>-0.09</v>
      </c>
      <c r="G38" s="47"/>
      <c r="H38" s="47"/>
    </row>
    <row r="39" spans="1:8" ht="27" x14ac:dyDescent="0.25">
      <c r="A39" s="98"/>
      <c r="B39" s="89" t="s">
        <v>56</v>
      </c>
      <c r="C39" s="90" t="s">
        <v>57</v>
      </c>
      <c r="D39" s="91">
        <v>795.54</v>
      </c>
      <c r="E39" s="91">
        <f>E40+E42</f>
        <v>5.24</v>
      </c>
      <c r="F39" s="97">
        <f t="shared" si="2"/>
        <v>800.78</v>
      </c>
      <c r="G39" s="93"/>
      <c r="H39" s="93"/>
    </row>
    <row r="40" spans="1:8" x14ac:dyDescent="0.25">
      <c r="A40" s="98"/>
      <c r="B40" s="89" t="s">
        <v>40</v>
      </c>
      <c r="C40" s="90" t="s">
        <v>41</v>
      </c>
      <c r="D40" s="91">
        <v>313.8</v>
      </c>
      <c r="E40" s="91">
        <f>E41</f>
        <v>5.3</v>
      </c>
      <c r="F40" s="97">
        <f>D40+E40</f>
        <v>319.10000000000002</v>
      </c>
      <c r="G40" s="93"/>
      <c r="H40" s="93"/>
    </row>
    <row r="41" spans="1:8" x14ac:dyDescent="0.25">
      <c r="A41" s="88"/>
      <c r="B41" s="94" t="s">
        <v>58</v>
      </c>
      <c r="C41" s="95" t="s">
        <v>59</v>
      </c>
      <c r="D41" s="96">
        <v>0</v>
      </c>
      <c r="E41" s="96">
        <v>5.3</v>
      </c>
      <c r="F41" s="39">
        <f>SUM(D41:E41)</f>
        <v>5.3</v>
      </c>
      <c r="G41" s="47"/>
      <c r="H41" s="47"/>
    </row>
    <row r="42" spans="1:8" x14ac:dyDescent="0.25">
      <c r="A42" s="88"/>
      <c r="B42" s="89" t="s">
        <v>47</v>
      </c>
      <c r="C42" s="90" t="s">
        <v>48</v>
      </c>
      <c r="D42" s="91">
        <f>D43</f>
        <v>-14.66</v>
      </c>
      <c r="E42" s="91">
        <f>E43</f>
        <v>-0.06</v>
      </c>
      <c r="F42" s="97">
        <f>SUM(D42:E42)</f>
        <v>-14.72</v>
      </c>
      <c r="G42" s="93"/>
      <c r="H42" s="93"/>
    </row>
    <row r="43" spans="1:8" ht="25.5" x14ac:dyDescent="0.25">
      <c r="A43" s="88"/>
      <c r="B43" s="94" t="s">
        <v>49</v>
      </c>
      <c r="C43" s="95" t="s">
        <v>50</v>
      </c>
      <c r="D43" s="96">
        <v>-14.66</v>
      </c>
      <c r="E43" s="106">
        <v>-0.06</v>
      </c>
      <c r="F43" s="39">
        <f>SUM(D43:E43)</f>
        <v>-14.72</v>
      </c>
      <c r="G43" s="47"/>
      <c r="H43" s="47"/>
    </row>
    <row r="44" spans="1:8" x14ac:dyDescent="0.25">
      <c r="A44" s="73"/>
      <c r="B44" s="74" t="s">
        <v>60</v>
      </c>
      <c r="C44" s="107">
        <v>65.02</v>
      </c>
      <c r="D44" s="63">
        <v>4373.88</v>
      </c>
      <c r="E44" s="63">
        <f>E46</f>
        <v>11.26</v>
      </c>
      <c r="F44" s="108">
        <f>SUM(D44:E44)</f>
        <v>4385.1400000000003</v>
      </c>
      <c r="G44" s="76"/>
      <c r="H44" s="76"/>
    </row>
    <row r="45" spans="1:8" x14ac:dyDescent="0.25">
      <c r="A45" s="77"/>
      <c r="B45" s="89" t="s">
        <v>61</v>
      </c>
      <c r="C45" s="109" t="s">
        <v>62</v>
      </c>
      <c r="D45" s="91">
        <v>695.03</v>
      </c>
      <c r="E45" s="80">
        <f>E46</f>
        <v>11.26</v>
      </c>
      <c r="F45" s="80">
        <f>SUM(D45:E45)</f>
        <v>706.29</v>
      </c>
      <c r="G45" s="110"/>
      <c r="H45" s="82"/>
    </row>
    <row r="46" spans="1:8" x14ac:dyDescent="0.25">
      <c r="A46" s="98"/>
      <c r="B46" s="89" t="s">
        <v>63</v>
      </c>
      <c r="C46" s="109" t="s">
        <v>64</v>
      </c>
      <c r="D46" s="91">
        <v>2481.4</v>
      </c>
      <c r="E46" s="91">
        <f>E47</f>
        <v>11.26</v>
      </c>
      <c r="F46" s="97">
        <f>D46+E46</f>
        <v>2492.6600000000003</v>
      </c>
      <c r="G46" s="93"/>
      <c r="H46" s="93"/>
    </row>
    <row r="47" spans="1:8" x14ac:dyDescent="0.25">
      <c r="A47" s="98"/>
      <c r="B47" s="89" t="s">
        <v>61</v>
      </c>
      <c r="C47" s="109" t="s">
        <v>62</v>
      </c>
      <c r="D47" s="91">
        <v>40</v>
      </c>
      <c r="E47" s="91">
        <f>E48</f>
        <v>11.26</v>
      </c>
      <c r="F47" s="97">
        <f>D47+E47</f>
        <v>51.26</v>
      </c>
      <c r="G47" s="93"/>
      <c r="H47" s="93"/>
    </row>
    <row r="48" spans="1:8" ht="25.5" x14ac:dyDescent="0.25">
      <c r="A48" s="88"/>
      <c r="B48" s="94" t="s">
        <v>65</v>
      </c>
      <c r="C48" s="111" t="s">
        <v>66</v>
      </c>
      <c r="D48" s="96">
        <v>35</v>
      </c>
      <c r="E48" s="96">
        <v>11.26</v>
      </c>
      <c r="F48" s="39">
        <f>SUM(D48:E48)</f>
        <v>46.26</v>
      </c>
      <c r="G48" s="47"/>
      <c r="H48" s="47"/>
    </row>
    <row r="49" spans="1:8" x14ac:dyDescent="0.25">
      <c r="A49" s="73"/>
      <c r="B49" s="74" t="s">
        <v>67</v>
      </c>
      <c r="C49" s="107" t="s">
        <v>68</v>
      </c>
      <c r="D49" s="63">
        <v>1600.4</v>
      </c>
      <c r="E49" s="63">
        <f>E50</f>
        <v>-0.15</v>
      </c>
      <c r="F49" s="108">
        <f>SUM(D49:E49)</f>
        <v>1600.25</v>
      </c>
      <c r="G49" s="47"/>
      <c r="H49" s="47"/>
    </row>
    <row r="50" spans="1:8" x14ac:dyDescent="0.25">
      <c r="A50" s="98"/>
      <c r="B50" s="89" t="s">
        <v>69</v>
      </c>
      <c r="C50" s="109" t="s">
        <v>70</v>
      </c>
      <c r="D50" s="91">
        <v>1345.4</v>
      </c>
      <c r="E50" s="91">
        <f>E51</f>
        <v>-0.15</v>
      </c>
      <c r="F50" s="97">
        <f>SUM(D50:E50)</f>
        <v>1345.25</v>
      </c>
      <c r="G50" s="47"/>
      <c r="H50" s="47"/>
    </row>
    <row r="51" spans="1:8" x14ac:dyDescent="0.25">
      <c r="A51" s="88"/>
      <c r="B51" s="89" t="s">
        <v>47</v>
      </c>
      <c r="C51" s="90" t="s">
        <v>48</v>
      </c>
      <c r="D51" s="96">
        <f>D52</f>
        <v>0</v>
      </c>
      <c r="E51" s="96">
        <f t="shared" ref="E51:F51" si="3">E52</f>
        <v>-0.15</v>
      </c>
      <c r="F51" s="96">
        <f t="shared" si="3"/>
        <v>-0.15</v>
      </c>
      <c r="G51" s="47"/>
      <c r="H51" s="47"/>
    </row>
    <row r="52" spans="1:8" ht="25.5" x14ac:dyDescent="0.25">
      <c r="A52" s="88"/>
      <c r="B52" s="94" t="s">
        <v>49</v>
      </c>
      <c r="C52" s="95" t="s">
        <v>50</v>
      </c>
      <c r="D52" s="96">
        <v>0</v>
      </c>
      <c r="E52" s="99">
        <v>-0.15</v>
      </c>
      <c r="F52" s="39">
        <f>D52+E52</f>
        <v>-0.15</v>
      </c>
      <c r="G52" s="47"/>
      <c r="H52" s="47"/>
    </row>
    <row r="53" spans="1:8" x14ac:dyDescent="0.25">
      <c r="A53" s="73"/>
      <c r="B53" s="74" t="s">
        <v>71</v>
      </c>
      <c r="C53" s="75" t="s">
        <v>72</v>
      </c>
      <c r="D53" s="63">
        <v>4956.72</v>
      </c>
      <c r="E53" s="63">
        <f>E54+E57</f>
        <v>-10.950000000000001</v>
      </c>
      <c r="F53" s="63">
        <f>D53+E53</f>
        <v>4945.7700000000004</v>
      </c>
      <c r="G53" s="65"/>
      <c r="H53" s="76"/>
    </row>
    <row r="54" spans="1:8" x14ac:dyDescent="0.25">
      <c r="A54" s="98"/>
      <c r="B54" s="89" t="s">
        <v>73</v>
      </c>
      <c r="C54" s="90" t="s">
        <v>74</v>
      </c>
      <c r="D54" s="91">
        <v>4269.22</v>
      </c>
      <c r="E54" s="91">
        <f>E55</f>
        <v>-10.89</v>
      </c>
      <c r="F54" s="97">
        <f>D54+E54</f>
        <v>4258.33</v>
      </c>
      <c r="G54" s="93"/>
      <c r="H54" s="93"/>
    </row>
    <row r="55" spans="1:8" x14ac:dyDescent="0.25">
      <c r="A55" s="98"/>
      <c r="B55" s="89" t="s">
        <v>47</v>
      </c>
      <c r="C55" s="90" t="s">
        <v>48</v>
      </c>
      <c r="D55" s="91">
        <v>0</v>
      </c>
      <c r="E55" s="91">
        <f>E56</f>
        <v>-10.89</v>
      </c>
      <c r="F55" s="91">
        <f>D55+E55</f>
        <v>-10.89</v>
      </c>
      <c r="G55" s="92"/>
      <c r="H55" s="92"/>
    </row>
    <row r="56" spans="1:8" ht="25.5" x14ac:dyDescent="0.25">
      <c r="A56" s="88"/>
      <c r="B56" s="94" t="s">
        <v>49</v>
      </c>
      <c r="C56" s="95" t="s">
        <v>50</v>
      </c>
      <c r="D56" s="96">
        <v>0</v>
      </c>
      <c r="E56" s="106">
        <v>-10.89</v>
      </c>
      <c r="F56" s="39">
        <f>SUM(D56:E56)</f>
        <v>-10.89</v>
      </c>
      <c r="G56" s="47"/>
      <c r="H56" s="47"/>
    </row>
    <row r="57" spans="1:8" x14ac:dyDescent="0.25">
      <c r="A57" s="98"/>
      <c r="B57" s="89" t="s">
        <v>75</v>
      </c>
      <c r="C57" s="90" t="s">
        <v>76</v>
      </c>
      <c r="D57" s="91">
        <v>487.5</v>
      </c>
      <c r="E57" s="112">
        <f>E58</f>
        <v>-0.06</v>
      </c>
      <c r="F57" s="97">
        <f>SUM(D57:E57)</f>
        <v>487.44</v>
      </c>
      <c r="G57" s="47"/>
      <c r="H57" s="47"/>
    </row>
    <row r="58" spans="1:8" x14ac:dyDescent="0.25">
      <c r="A58" s="88"/>
      <c r="B58" s="89" t="s">
        <v>47</v>
      </c>
      <c r="C58" s="90" t="s">
        <v>48</v>
      </c>
      <c r="D58" s="91">
        <v>0</v>
      </c>
      <c r="E58" s="106">
        <f>E59</f>
        <v>-0.06</v>
      </c>
      <c r="F58" s="39">
        <f>SUM(D58:E58)</f>
        <v>-0.06</v>
      </c>
      <c r="G58" s="47"/>
      <c r="H58" s="47"/>
    </row>
    <row r="59" spans="1:8" ht="25.5" x14ac:dyDescent="0.25">
      <c r="A59" s="88"/>
      <c r="B59" s="94" t="s">
        <v>49</v>
      </c>
      <c r="C59" s="95" t="s">
        <v>50</v>
      </c>
      <c r="D59" s="96">
        <v>0</v>
      </c>
      <c r="E59" s="106">
        <v>-0.06</v>
      </c>
      <c r="F59" s="39">
        <f>SUM(D59:E59)</f>
        <v>-0.06</v>
      </c>
      <c r="G59" s="113">
        <f>E59+E56+E43+E38+E32+E52</f>
        <v>-13.920000000000002</v>
      </c>
      <c r="H59" s="47"/>
    </row>
    <row r="60" spans="1:8" x14ac:dyDescent="0.25">
      <c r="A60" s="73"/>
      <c r="B60" s="74" t="s">
        <v>77</v>
      </c>
      <c r="C60" s="75" t="s">
        <v>78</v>
      </c>
      <c r="D60" s="114">
        <v>7324.24</v>
      </c>
      <c r="E60" s="114">
        <f>E61</f>
        <v>108.8</v>
      </c>
      <c r="F60" s="115">
        <f>D60+E60</f>
        <v>7433.04</v>
      </c>
      <c r="G60" s="113"/>
      <c r="H60" s="47"/>
    </row>
    <row r="61" spans="1:8" x14ac:dyDescent="0.25">
      <c r="A61" s="98"/>
      <c r="B61" s="89" t="s">
        <v>61</v>
      </c>
      <c r="C61" s="90" t="s">
        <v>62</v>
      </c>
      <c r="D61" s="91">
        <v>491.45</v>
      </c>
      <c r="E61" s="116">
        <f>E62</f>
        <v>108.8</v>
      </c>
      <c r="F61" s="117">
        <f t="shared" ref="F61:F64" si="4">D61+E61</f>
        <v>600.25</v>
      </c>
      <c r="G61" s="113"/>
      <c r="H61" s="47"/>
    </row>
    <row r="62" spans="1:8" x14ac:dyDescent="0.25">
      <c r="A62" s="98"/>
      <c r="B62" s="89" t="s">
        <v>79</v>
      </c>
      <c r="C62" s="90" t="s">
        <v>80</v>
      </c>
      <c r="D62" s="91">
        <v>6600.89</v>
      </c>
      <c r="E62" s="116">
        <f>E63</f>
        <v>108.8</v>
      </c>
      <c r="F62" s="117">
        <f t="shared" si="4"/>
        <v>6709.6900000000005</v>
      </c>
      <c r="G62" s="113"/>
      <c r="H62" s="47"/>
    </row>
    <row r="63" spans="1:8" x14ac:dyDescent="0.25">
      <c r="A63" s="88"/>
      <c r="B63" s="89" t="s">
        <v>61</v>
      </c>
      <c r="C63" s="90" t="s">
        <v>62</v>
      </c>
      <c r="D63" s="91">
        <v>37</v>
      </c>
      <c r="E63" s="116">
        <f>E64</f>
        <v>108.8</v>
      </c>
      <c r="F63" s="117">
        <f t="shared" si="4"/>
        <v>145.80000000000001</v>
      </c>
      <c r="G63" s="113"/>
      <c r="H63" s="47"/>
    </row>
    <row r="64" spans="1:8" ht="38.25" x14ac:dyDescent="0.25">
      <c r="A64" s="88"/>
      <c r="B64" s="94" t="s">
        <v>81</v>
      </c>
      <c r="C64" s="95" t="s">
        <v>82</v>
      </c>
      <c r="D64" s="96">
        <v>15</v>
      </c>
      <c r="E64" s="99">
        <v>108.8</v>
      </c>
      <c r="F64" s="118">
        <f t="shared" si="4"/>
        <v>123.8</v>
      </c>
      <c r="G64" s="113"/>
      <c r="H64" s="47"/>
    </row>
    <row r="65" spans="1:8" x14ac:dyDescent="0.25">
      <c r="A65" s="88"/>
      <c r="B65" s="94"/>
      <c r="C65" s="95"/>
      <c r="D65" s="96"/>
      <c r="E65" s="119"/>
      <c r="F65" s="39"/>
      <c r="G65" s="47"/>
      <c r="H65" s="47"/>
    </row>
    <row r="67" spans="1:8" x14ac:dyDescent="0.25">
      <c r="B67" s="3" t="s">
        <v>83</v>
      </c>
      <c r="C67" s="3"/>
      <c r="D67" s="3"/>
      <c r="E67" s="2" t="s">
        <v>84</v>
      </c>
      <c r="F67" s="2"/>
    </row>
    <row r="68" spans="1:8" x14ac:dyDescent="0.25">
      <c r="B68" s="3" t="s">
        <v>85</v>
      </c>
      <c r="C68" s="3"/>
      <c r="D68" s="3"/>
      <c r="E68" s="2" t="s">
        <v>86</v>
      </c>
      <c r="F68" s="2"/>
    </row>
    <row r="112" spans="10:12" x14ac:dyDescent="0.25">
      <c r="J112" s="3"/>
      <c r="K112" s="3"/>
      <c r="L112" s="3"/>
    </row>
    <row r="113" spans="10:12" x14ac:dyDescent="0.25">
      <c r="J113" s="3"/>
      <c r="K113" s="3"/>
      <c r="L113" s="3"/>
    </row>
    <row r="114" spans="10:12" x14ac:dyDescent="0.25">
      <c r="J114" s="3"/>
      <c r="K114" s="3"/>
      <c r="L114" s="3"/>
    </row>
    <row r="115" spans="10:12" x14ac:dyDescent="0.25">
      <c r="J115" s="3"/>
      <c r="K115" s="3"/>
      <c r="L115" s="3"/>
    </row>
    <row r="116" spans="10:12" x14ac:dyDescent="0.25">
      <c r="J116" s="3"/>
      <c r="K116" s="3"/>
      <c r="L116" s="3"/>
    </row>
    <row r="117" spans="10:12" x14ac:dyDescent="0.25">
      <c r="J117" s="3"/>
      <c r="K117" s="3"/>
      <c r="L117" s="3"/>
    </row>
    <row r="118" spans="10:12" x14ac:dyDescent="0.25">
      <c r="J118" s="3"/>
      <c r="K118" s="3"/>
      <c r="L118" s="3"/>
    </row>
    <row r="119" spans="10:12" x14ac:dyDescent="0.25">
      <c r="J119" s="3"/>
      <c r="K119" s="3"/>
      <c r="L119" s="3"/>
    </row>
    <row r="120" spans="10:12" x14ac:dyDescent="0.25">
      <c r="J120" s="3"/>
      <c r="K120" s="3"/>
      <c r="L120" s="3"/>
    </row>
    <row r="121" spans="10:12" x14ac:dyDescent="0.25">
      <c r="J121" s="3"/>
      <c r="K121" s="3"/>
      <c r="L121" s="3"/>
    </row>
  </sheetData>
  <mergeCells count="1">
    <mergeCell ref="A4:F4"/>
  </mergeCells>
  <pageMargins left="0.70866141732283505" right="0.70866141732283505" top="0.74803149606299202" bottom="0.74803149606299202" header="0.31496062992126" footer="0.31496062992126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Bug Local 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Conta2025</dc:creator>
  <cp:lastModifiedBy>Conta2025</cp:lastModifiedBy>
  <dcterms:created xsi:type="dcterms:W3CDTF">2025-06-19T08:25:23Z</dcterms:created>
  <dcterms:modified xsi:type="dcterms:W3CDTF">2025-06-19T08:30:24Z</dcterms:modified>
</cp:coreProperties>
</file>