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2025\Desktop\Anexe HCL\"/>
    </mc:Choice>
  </mc:AlternateContent>
  <xr:revisionPtr revIDLastSave="0" documentId="13_ncr:1_{4A73172D-9C5C-47E9-A378-C93306EF30EC}" xr6:coauthVersionLast="47" xr6:coauthVersionMax="47" xr10:uidLastSave="{00000000-0000-0000-0000-000000000000}"/>
  <bookViews>
    <workbookView xWindow="-120" yWindow="-120" windowWidth="29040" windowHeight="15720" xr2:uid="{D63483D5-1338-43F3-A6CF-FD4EBD1EDCAF}"/>
  </bookViews>
  <sheets>
    <sheet name="Bug Local 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1" l="1"/>
  <c r="H96" i="1"/>
  <c r="E95" i="1"/>
  <c r="E94" i="1" s="1"/>
  <c r="H91" i="1"/>
  <c r="H90" i="1"/>
  <c r="H89" i="1"/>
  <c r="E89" i="1"/>
  <c r="D89" i="1"/>
  <c r="H88" i="1"/>
  <c r="H87" i="1"/>
  <c r="E87" i="1"/>
  <c r="E86" i="1"/>
  <c r="H86" i="1" s="1"/>
  <c r="H85" i="1"/>
  <c r="E85" i="1"/>
  <c r="E84" i="1"/>
  <c r="E83" i="1" s="1"/>
  <c r="H83" i="1" s="1"/>
  <c r="H82" i="1"/>
  <c r="G81" i="1"/>
  <c r="H81" i="1" s="1"/>
  <c r="F81" i="1"/>
  <c r="E81" i="1"/>
  <c r="H80" i="1"/>
  <c r="H79" i="1"/>
  <c r="G79" i="1"/>
  <c r="F79" i="1"/>
  <c r="E79" i="1"/>
  <c r="H78" i="1"/>
  <c r="G78" i="1"/>
  <c r="F78" i="1"/>
  <c r="E78" i="1"/>
  <c r="H77" i="1"/>
  <c r="E76" i="1"/>
  <c r="D76" i="1"/>
  <c r="H76" i="1" s="1"/>
  <c r="H75" i="1"/>
  <c r="H74" i="1"/>
  <c r="E73" i="1"/>
  <c r="E72" i="1" s="1"/>
  <c r="H72" i="1" s="1"/>
  <c r="E71" i="1"/>
  <c r="H71" i="1" s="1"/>
  <c r="E69" i="1"/>
  <c r="H69" i="1" s="1"/>
  <c r="H66" i="1"/>
  <c r="G65" i="1"/>
  <c r="F65" i="1"/>
  <c r="E65" i="1"/>
  <c r="H64" i="1"/>
  <c r="E63" i="1"/>
  <c r="E53" i="1" s="1"/>
  <c r="D63" i="1"/>
  <c r="H63" i="1" s="1"/>
  <c r="H62" i="1"/>
  <c r="H61" i="1"/>
  <c r="H60" i="1"/>
  <c r="H59" i="1"/>
  <c r="E58" i="1"/>
  <c r="H58" i="1" s="1"/>
  <c r="E57" i="1"/>
  <c r="H57" i="1" s="1"/>
  <c r="H55" i="1"/>
  <c r="H54" i="1"/>
  <c r="G54" i="1"/>
  <c r="F54" i="1"/>
  <c r="E54" i="1"/>
  <c r="G52" i="1"/>
  <c r="F52" i="1"/>
  <c r="E52" i="1"/>
  <c r="H52" i="1" s="1"/>
  <c r="G51" i="1"/>
  <c r="F51" i="1"/>
  <c r="H50" i="1"/>
  <c r="E49" i="1"/>
  <c r="E48" i="1" s="1"/>
  <c r="D49" i="1"/>
  <c r="H46" i="1"/>
  <c r="D45" i="1"/>
  <c r="H45" i="1" s="1"/>
  <c r="E44" i="1"/>
  <c r="H44" i="1" s="1"/>
  <c r="E43" i="1"/>
  <c r="H43" i="1" s="1"/>
  <c r="H42" i="1"/>
  <c r="E41" i="1"/>
  <c r="D41" i="1"/>
  <c r="H41" i="1" s="1"/>
  <c r="H40" i="1"/>
  <c r="E39" i="1"/>
  <c r="H39" i="1" s="1"/>
  <c r="H38" i="1"/>
  <c r="H37" i="1"/>
  <c r="G36" i="1"/>
  <c r="G35" i="1" s="1"/>
  <c r="F36" i="1"/>
  <c r="F35" i="1" s="1"/>
  <c r="E36" i="1"/>
  <c r="H36" i="1" s="1"/>
  <c r="E35" i="1"/>
  <c r="H35" i="1" s="1"/>
  <c r="H34" i="1"/>
  <c r="E33" i="1"/>
  <c r="H33" i="1" s="1"/>
  <c r="E31" i="1"/>
  <c r="H31" i="1" s="1"/>
  <c r="E29" i="1"/>
  <c r="D25" i="1"/>
  <c r="H24" i="1"/>
  <c r="H17" i="1"/>
  <c r="H16" i="1" s="1"/>
  <c r="G16" i="1"/>
  <c r="F16" i="1"/>
  <c r="F7" i="1" s="1"/>
  <c r="E16" i="1"/>
  <c r="D16" i="1"/>
  <c r="H14" i="1"/>
  <c r="E13" i="1"/>
  <c r="E7" i="1" s="1"/>
  <c r="H7" i="1" s="1"/>
  <c r="H12" i="1"/>
  <c r="E11" i="1"/>
  <c r="H11" i="1" s="1"/>
  <c r="H10" i="1"/>
  <c r="F9" i="1"/>
  <c r="E9" i="1"/>
  <c r="H9" i="1" s="1"/>
  <c r="G7" i="1"/>
  <c r="E47" i="1" l="1"/>
  <c r="H47" i="1" s="1"/>
  <c r="H48" i="1"/>
  <c r="F29" i="1"/>
  <c r="H29" i="1" s="1"/>
  <c r="F27" i="1"/>
  <c r="F23" i="1" s="1"/>
  <c r="E92" i="1"/>
  <c r="H92" i="1" s="1"/>
  <c r="E93" i="1"/>
  <c r="H93" i="1" s="1"/>
  <c r="H94" i="1"/>
  <c r="G27" i="1"/>
  <c r="G23" i="1" s="1"/>
  <c r="G29" i="1"/>
  <c r="E51" i="1"/>
  <c r="H51" i="1" s="1"/>
  <c r="H53" i="1"/>
  <c r="H13" i="1"/>
  <c r="H49" i="1"/>
  <c r="E30" i="1"/>
  <c r="H30" i="1" s="1"/>
  <c r="E32" i="1"/>
  <c r="E56" i="1"/>
  <c r="H56" i="1" s="1"/>
  <c r="H73" i="1"/>
  <c r="H84" i="1"/>
  <c r="H95" i="1"/>
  <c r="E68" i="1"/>
  <c r="E70" i="1"/>
  <c r="H70" i="1" s="1"/>
  <c r="E67" i="1" l="1"/>
  <c r="H67" i="1" s="1"/>
  <c r="H68" i="1"/>
  <c r="H32" i="1"/>
  <c r="E28" i="1"/>
  <c r="H28" i="1" s="1"/>
  <c r="E27" i="1"/>
  <c r="H27" i="1" l="1"/>
  <c r="E23" i="1"/>
  <c r="H23" i="1" s="1"/>
  <c r="H25" i="1" s="1"/>
</calcChain>
</file>

<file path=xl/sharedStrings.xml><?xml version="1.0" encoding="utf-8"?>
<sst xmlns="http://schemas.openxmlformats.org/spreadsheetml/2006/main" count="190" uniqueCount="125">
  <si>
    <t>U.A.T ORAȘ TÂRGU CĂRBUNEȘTI</t>
  </si>
  <si>
    <t>Anexa nr. 1 la Proiectul de hotărâre  nr.  .......... din .....05.2025</t>
  </si>
  <si>
    <t>JUDETUL GORJ</t>
  </si>
  <si>
    <t>CUI : 4898681</t>
  </si>
  <si>
    <t>Bugetul local de venituri și cheltuieli al orașului Târgu Cărbunești, pe anul 2025</t>
  </si>
  <si>
    <t xml:space="preserve"> </t>
  </si>
  <si>
    <t>mii lei</t>
  </si>
  <si>
    <t>Nr. Crt</t>
  </si>
  <si>
    <t>Denumire indicator</t>
  </si>
  <si>
    <t>Cod indicator</t>
  </si>
  <si>
    <t>Buget inițial aprobat prin HCL nr.18 din 26.03.2025</t>
  </si>
  <si>
    <t>Influențe trim II</t>
  </si>
  <si>
    <t>Influențe trim III</t>
  </si>
  <si>
    <t>Influențe trim IV</t>
  </si>
  <si>
    <t>Buget rectificat prin HCL nr. ....... din 27.05.2025</t>
  </si>
  <si>
    <t>I</t>
  </si>
  <si>
    <t xml:space="preserve">TOTAL VENITURI </t>
  </si>
  <si>
    <t>Impozite și taxe pe proprietate</t>
  </si>
  <si>
    <t>07.02.</t>
  </si>
  <si>
    <t>Impozit și taxa pe clădiri de la persoane juridice</t>
  </si>
  <si>
    <t>07.02.01.02</t>
  </si>
  <si>
    <t>Venituri din proprietate</t>
  </si>
  <si>
    <t>Alte venituri din concesiuni li închirieri de către instituțiile publice</t>
  </si>
  <si>
    <t>30.02.05.30</t>
  </si>
  <si>
    <t>Venituri din prestări servicii și alte activități</t>
  </si>
  <si>
    <t>33.02.</t>
  </si>
  <si>
    <t>Alte venituri din prestări servicii și alte activități</t>
  </si>
  <si>
    <t>33.02.50</t>
  </si>
  <si>
    <t>Venituri din valorificarea unor bunuri</t>
  </si>
  <si>
    <t>Venituri din vânzarea unor bunuri aparținând domeniului privat</t>
  </si>
  <si>
    <t>39.02.07</t>
  </si>
  <si>
    <t>II</t>
  </si>
  <si>
    <t>CHELTUIELI</t>
  </si>
  <si>
    <t xml:space="preserve">TOTAL CHELTUIELI </t>
  </si>
  <si>
    <t>Excedent an 2024</t>
  </si>
  <si>
    <t>TOTAL CHELTUIELI BUGETUL LOCAL</t>
  </si>
  <si>
    <t>AUTORITĂȚI EXECUTIVE</t>
  </si>
  <si>
    <t>51.02</t>
  </si>
  <si>
    <t>Cheltuieli de personal</t>
  </si>
  <si>
    <t>Titlul 10:</t>
  </si>
  <si>
    <t>Bunuri și servicii</t>
  </si>
  <si>
    <t>Titlul 20:</t>
  </si>
  <si>
    <t>Alte cheltuieli</t>
  </si>
  <si>
    <t>Titlul 59:</t>
  </si>
  <si>
    <t>Plăți efectuate în anii precedenți și recuperate în anul curent</t>
  </si>
  <si>
    <t>Titlul 85:</t>
  </si>
  <si>
    <t>Cheltuieli salariale în bani</t>
  </si>
  <si>
    <t>10.01</t>
  </si>
  <si>
    <t>Salarii de bază</t>
  </si>
  <si>
    <t>10.01.01</t>
  </si>
  <si>
    <t>20.01.</t>
  </si>
  <si>
    <t>Materiale și prestări de servicii ptr întreținere și funcționare</t>
  </si>
  <si>
    <t>20.01.09</t>
  </si>
  <si>
    <t>Contribuţii ale administratiei publice locale la realizarea unor lucrări şi servicii de interes public local, în baza unor convenţii sau contracte de asociere</t>
  </si>
  <si>
    <t>20.19</t>
  </si>
  <si>
    <t>Sume aferente persoanelor cu handicap neîncadrate</t>
  </si>
  <si>
    <t>59.40</t>
  </si>
  <si>
    <t xml:space="preserve">Plăți efectuate în anii precedenți și recuperate în anul curent </t>
  </si>
  <si>
    <t>Plăți efectuate în anii precedenți și recuperate în anul curent - secțiune de funcționare</t>
  </si>
  <si>
    <t>85.01.01</t>
  </si>
  <si>
    <t>ALTE SERVICII PUBLICE GENERALE</t>
  </si>
  <si>
    <t>54.02</t>
  </si>
  <si>
    <t>Servicii publice comunitare de evidență a persoanei</t>
  </si>
  <si>
    <t>54.02.10</t>
  </si>
  <si>
    <t>ORDINE PUBLICĂ ȘI SIGURANȚĂ NAȚIONALĂ</t>
  </si>
  <si>
    <t>61.02</t>
  </si>
  <si>
    <t>Protecție civilă și protecție contra incendiilor(protecție civilă nonmilitară)</t>
  </si>
  <si>
    <t>61.02.05</t>
  </si>
  <si>
    <t>ÎNVĂȚĂMÂNT</t>
  </si>
  <si>
    <t>Asistență socială</t>
  </si>
  <si>
    <t>Titlul 57:</t>
  </si>
  <si>
    <t>Active nefinanciare</t>
  </si>
  <si>
    <t>Titlul 71:</t>
  </si>
  <si>
    <t>Învățământ preșcolar</t>
  </si>
  <si>
    <t>65.02.03.01</t>
  </si>
  <si>
    <t>Tichete de creșă și tichete sociale pentru grădiniță</t>
  </si>
  <si>
    <t>57.02.03</t>
  </si>
  <si>
    <t>Îmvățământ secundar inferior</t>
  </si>
  <si>
    <t>65.02.04.01</t>
  </si>
  <si>
    <t>bunuri și servicii</t>
  </si>
  <si>
    <t>20.01</t>
  </si>
  <si>
    <t>Încălzit, iluminat și forță motrică</t>
  </si>
  <si>
    <t>20.01.03</t>
  </si>
  <si>
    <t>Alte bunuri și servicii pentru întreținere și funcționare</t>
  </si>
  <si>
    <t>20.01.30</t>
  </si>
  <si>
    <t>Deplasări interne, detașări, transferări</t>
  </si>
  <si>
    <t>20.06.01</t>
  </si>
  <si>
    <t>Alte cheltuieli cu bunuri și servicii</t>
  </si>
  <si>
    <t>20.30.30</t>
  </si>
  <si>
    <t>Construcții „ Modernizare teren sport Școala Gimnazială nr. 1 George Uscătescu”</t>
  </si>
  <si>
    <t>71.01.01</t>
  </si>
  <si>
    <t>Alte servicii auxiliare</t>
  </si>
  <si>
    <t>65.02.11.30</t>
  </si>
  <si>
    <t>CULTURĂ, RECREERE ȘI RELIGIE</t>
  </si>
  <si>
    <t>67.02</t>
  </si>
  <si>
    <t>Titlul 85 :</t>
  </si>
  <si>
    <t>Case de cultură</t>
  </si>
  <si>
    <t>67.02.03.06</t>
  </si>
  <si>
    <t>ASIGURĂRI ȘI ASISTENȚĂ SOCIALĂ</t>
  </si>
  <si>
    <t>68.02</t>
  </si>
  <si>
    <t xml:space="preserve">Bunuri și servicii </t>
  </si>
  <si>
    <t>Asistență socială pentru familie și copii</t>
  </si>
  <si>
    <t>68.02.06</t>
  </si>
  <si>
    <t>Pregătire profesională</t>
  </si>
  <si>
    <t>20.13</t>
  </si>
  <si>
    <t>LOCUINȚE, SERVICII ȘI DEZVOLTARE</t>
  </si>
  <si>
    <t>70.02</t>
  </si>
  <si>
    <t>Iluminat public și electrificări rurale</t>
  </si>
  <si>
    <t>70.02.06</t>
  </si>
  <si>
    <t>Plăți efectuate în anii precedenți și recuperate în anul curent - secțiune de dezvoltare</t>
  </si>
  <si>
    <t>85.01.02</t>
  </si>
  <si>
    <t>TRANSPORTURI</t>
  </si>
  <si>
    <t>84.02</t>
  </si>
  <si>
    <t>Drumuri și poduri</t>
  </si>
  <si>
    <t>84.02.03.01</t>
  </si>
  <si>
    <t>Construcții „Reabilitare și  modernizare drum Zarafi”</t>
  </si>
  <si>
    <t xml:space="preserve">      PRIMAR, </t>
  </si>
  <si>
    <t xml:space="preserve">    ȘEF SERVICIU,</t>
  </si>
  <si>
    <t xml:space="preserve">   PREȘEDINTE DE ȘEDINȚĂ, </t>
  </si>
  <si>
    <t xml:space="preserve">     CONTRASEMNEAZĂ,</t>
  </si>
  <si>
    <t>BIRĂU DĂNUȚ</t>
  </si>
  <si>
    <t>BORCAN ALIN PAUL</t>
  </si>
  <si>
    <t xml:space="preserve">          ARDELEAN ION</t>
  </si>
  <si>
    <t xml:space="preserve">      SECRETAR GENERAL,</t>
  </si>
  <si>
    <t>Jr. VLĂDUȚ GRIGORE 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</si>
</sst>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;\-0.00\ "/>
  </numFmts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i/>
      <sz val="8"/>
      <color indexed="8"/>
      <name val="Times New Roman"/>
      <family val="1"/>
    </font>
    <font>
      <b/>
      <i/>
      <sz val="9"/>
      <color indexed="8"/>
      <name val="Times New Roman"/>
      <family val="1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0"/>
      <color theme="1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sz val="10"/>
      <name val="Tahoma"/>
      <family val="2"/>
    </font>
    <font>
      <b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16" fillId="2" borderId="4" xfId="0" applyNumberFormat="1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4" fontId="17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4" fontId="20" fillId="0" borderId="2" xfId="0" applyNumberFormat="1" applyFont="1" applyBorder="1" applyAlignment="1">
      <alignment horizontal="center" vertical="center" wrapText="1"/>
    </xf>
    <xf numFmtId="4" fontId="20" fillId="0" borderId="3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2" fontId="21" fillId="2" borderId="4" xfId="0" applyNumberFormat="1" applyFont="1" applyFill="1" applyBorder="1" applyAlignment="1">
      <alignment horizontal="center" vertical="center" wrapText="1"/>
    </xf>
    <xf numFmtId="2" fontId="21" fillId="2" borderId="2" xfId="0" applyNumberFormat="1" applyFont="1" applyFill="1" applyBorder="1" applyAlignment="1">
      <alignment horizontal="center" vertical="center" wrapText="1"/>
    </xf>
    <xf numFmtId="4" fontId="22" fillId="2" borderId="3" xfId="0" applyNumberFormat="1" applyFont="1" applyFill="1" applyBorder="1" applyAlignment="1">
      <alignment horizontal="center" vertical="center"/>
    </xf>
    <xf numFmtId="2" fontId="22" fillId="2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3" xfId="0" applyFont="1" applyBorder="1" applyAlignment="1">
      <alignment wrapText="1"/>
    </xf>
    <xf numFmtId="0" fontId="3" fillId="0" borderId="3" xfId="0" applyFont="1" applyBorder="1"/>
    <xf numFmtId="164" fontId="3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vertical="center"/>
    </xf>
    <xf numFmtId="14" fontId="3" fillId="3" borderId="0" xfId="1" applyNumberFormat="1" applyFont="1" applyFill="1" applyAlignment="1">
      <alignment vertical="center"/>
    </xf>
    <xf numFmtId="2" fontId="3" fillId="3" borderId="0" xfId="1" quotePrefix="1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3" borderId="3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4" fontId="13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2" fontId="24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49" fontId="12" fillId="2" borderId="1" xfId="1" applyNumberFormat="1" applyFont="1" applyFill="1" applyBorder="1" applyAlignment="1">
      <alignment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49" fontId="12" fillId="4" borderId="1" xfId="1" applyNumberFormat="1" applyFont="1" applyFill="1" applyBorder="1" applyAlignment="1">
      <alignment vertical="center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4" borderId="2" xfId="0" applyNumberFormat="1" applyFont="1" applyFill="1" applyBorder="1" applyAlignment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 wrapText="1"/>
    </xf>
    <xf numFmtId="49" fontId="8" fillId="3" borderId="1" xfId="1" applyNumberFormat="1" applyFont="1" applyFill="1" applyBorder="1" applyAlignment="1">
      <alignment vertical="center"/>
    </xf>
    <xf numFmtId="4" fontId="21" fillId="0" borderId="3" xfId="0" applyNumberFormat="1" applyFont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3" borderId="3" xfId="0" applyFont="1" applyFill="1" applyBorder="1" applyAlignment="1">
      <alignment vertical="center" wrapText="1"/>
    </xf>
    <xf numFmtId="49" fontId="18" fillId="3" borderId="1" xfId="1" applyNumberFormat="1" applyFont="1" applyFill="1" applyBorder="1" applyAlignment="1">
      <alignment vertical="center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vertical="center" wrapText="1"/>
    </xf>
    <xf numFmtId="49" fontId="25" fillId="2" borderId="1" xfId="1" applyNumberFormat="1" applyFont="1" applyFill="1" applyBorder="1" applyAlignment="1">
      <alignment vertical="center"/>
    </xf>
    <xf numFmtId="4" fontId="25" fillId="2" borderId="3" xfId="0" applyNumberFormat="1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horizontal="center" vertical="center" wrapText="1"/>
    </xf>
    <xf numFmtId="4" fontId="25" fillId="2" borderId="3" xfId="0" applyNumberFormat="1" applyFont="1" applyFill="1" applyBorder="1" applyAlignment="1">
      <alignment horizontal="center" vertical="center"/>
    </xf>
    <xf numFmtId="49" fontId="12" fillId="2" borderId="1" xfId="1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9" fontId="17" fillId="3" borderId="1" xfId="1" applyNumberFormat="1" applyFont="1" applyFill="1" applyBorder="1" applyAlignment="1">
      <alignment horizontal="center" vertical="center"/>
    </xf>
    <xf numFmtId="49" fontId="18" fillId="3" borderId="1" xfId="1" applyNumberFormat="1" applyFont="1" applyFill="1" applyBorder="1" applyAlignment="1">
      <alignment horizontal="center" vertical="center"/>
    </xf>
    <xf numFmtId="49" fontId="8" fillId="3" borderId="1" xfId="1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9" fontId="12" fillId="4" borderId="1" xfId="1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/>
    </xf>
    <xf numFmtId="4" fontId="21" fillId="4" borderId="3" xfId="0" applyNumberFormat="1" applyFont="1" applyFill="1" applyBorder="1" applyAlignment="1">
      <alignment horizontal="center" vertical="center" wrapText="1"/>
    </xf>
    <xf numFmtId="4" fontId="21" fillId="4" borderId="2" xfId="0" applyNumberFormat="1" applyFont="1" applyFill="1" applyBorder="1" applyAlignment="1">
      <alignment horizontal="center" vertical="center" wrapText="1"/>
    </xf>
    <xf numFmtId="4" fontId="22" fillId="4" borderId="3" xfId="0" applyNumberFormat="1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" fontId="15" fillId="4" borderId="3" xfId="0" applyNumberFormat="1" applyFont="1" applyFill="1" applyBorder="1" applyAlignment="1">
      <alignment horizontal="center" vertical="center" wrapText="1"/>
    </xf>
    <xf numFmtId="4" fontId="15" fillId="4" borderId="2" xfId="0" applyNumberFormat="1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8" fillId="4" borderId="3" xfId="0" applyFont="1" applyFill="1" applyBorder="1" applyAlignment="1">
      <alignment vertical="center" wrapText="1"/>
    </xf>
    <xf numFmtId="49" fontId="18" fillId="4" borderId="1" xfId="1" applyNumberFormat="1" applyFont="1" applyFill="1" applyBorder="1" applyAlignment="1">
      <alignment horizontal="center" vertical="center"/>
    </xf>
    <xf numFmtId="0" fontId="28" fillId="3" borderId="3" xfId="0" applyFont="1" applyFill="1" applyBorder="1" applyAlignment="1">
      <alignment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26" fillId="2" borderId="3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horizontal="center" vertical="center" wrapText="1"/>
    </xf>
    <xf numFmtId="4" fontId="14" fillId="4" borderId="2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0" fontId="18" fillId="0" borderId="3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64" fontId="4" fillId="0" borderId="0" xfId="0" applyNumberFormat="1" applyFont="1"/>
    <xf numFmtId="0" fontId="18" fillId="0" borderId="0" xfId="0" applyFont="1"/>
    <xf numFmtId="0" fontId="1" fillId="0" borderId="0" xfId="0" applyFont="1"/>
    <xf numFmtId="0" fontId="18" fillId="0" borderId="0" xfId="0" applyFont="1" applyAlignment="1">
      <alignment horizontal="center"/>
    </xf>
    <xf numFmtId="0" fontId="29" fillId="0" borderId="0" xfId="0" applyFont="1"/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_Machete buget 99" xfId="1" xr:uid="{FB403408-6CF8-4CD8-B793-8F45F26281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D176C-4941-4DC4-A804-8EDCDEE5F164}">
  <dimension ref="A1:R163"/>
  <sheetViews>
    <sheetView tabSelected="1" view="pageBreakPreview" topLeftCell="A52" zoomScaleSheetLayoutView="100" workbookViewId="0">
      <selection activeCell="L70" sqref="L70"/>
    </sheetView>
  </sheetViews>
  <sheetFormatPr defaultRowHeight="15" x14ac:dyDescent="0.25"/>
  <cols>
    <col min="1" max="1" width="4.28515625" customWidth="1"/>
    <col min="2" max="2" width="52" customWidth="1"/>
    <col min="3" max="3" width="11.85546875" customWidth="1"/>
    <col min="4" max="4" width="15.85546875" customWidth="1"/>
    <col min="5" max="5" width="9.140625" customWidth="1"/>
    <col min="6" max="6" width="9.140625" style="3" customWidth="1"/>
    <col min="7" max="7" width="9.140625" customWidth="1"/>
    <col min="8" max="8" width="16" customWidth="1"/>
    <col min="9" max="9" width="12.85546875" customWidth="1"/>
    <col min="10" max="10" width="10.5703125" customWidth="1"/>
    <col min="11" max="11" width="11.140625" customWidth="1"/>
    <col min="12" max="12" width="10.42578125" customWidth="1"/>
    <col min="15" max="15" width="9.7109375" customWidth="1"/>
    <col min="16" max="16" width="10" customWidth="1"/>
  </cols>
  <sheetData>
    <row r="1" spans="1:8" ht="15.75" x14ac:dyDescent="0.25">
      <c r="A1" s="1" t="s">
        <v>0</v>
      </c>
      <c r="B1" s="1"/>
      <c r="C1" s="2"/>
      <c r="D1" s="2" t="s">
        <v>1</v>
      </c>
      <c r="E1" s="2"/>
    </row>
    <row r="2" spans="1:8" ht="15.75" x14ac:dyDescent="0.25">
      <c r="A2" s="1" t="s">
        <v>2</v>
      </c>
      <c r="B2" s="1"/>
      <c r="C2" s="2"/>
    </row>
    <row r="3" spans="1:8" ht="15.75" x14ac:dyDescent="0.25">
      <c r="A3" s="1" t="s">
        <v>3</v>
      </c>
      <c r="B3" s="1"/>
      <c r="C3" s="2"/>
      <c r="D3" s="2"/>
      <c r="E3" s="2"/>
    </row>
    <row r="4" spans="1:8" ht="34.5" customHeight="1" x14ac:dyDescent="0.25">
      <c r="A4" s="142" t="s">
        <v>4</v>
      </c>
      <c r="B4" s="142"/>
      <c r="C4" s="142"/>
      <c r="D4" s="142"/>
      <c r="E4" s="142"/>
      <c r="F4" s="142"/>
      <c r="G4" s="142"/>
      <c r="H4" s="142"/>
    </row>
    <row r="5" spans="1:8" ht="23.25" customHeight="1" x14ac:dyDescent="0.3">
      <c r="A5" s="2"/>
      <c r="B5" s="4"/>
      <c r="C5" s="5"/>
      <c r="D5" s="5"/>
      <c r="E5" s="5"/>
      <c r="G5" t="s">
        <v>5</v>
      </c>
      <c r="H5" s="5" t="s">
        <v>6</v>
      </c>
    </row>
    <row r="6" spans="1:8" ht="42" customHeight="1" x14ac:dyDescent="0.25">
      <c r="A6" s="6" t="s">
        <v>7</v>
      </c>
      <c r="B6" s="7" t="s">
        <v>8</v>
      </c>
      <c r="C6" s="7" t="s">
        <v>9</v>
      </c>
      <c r="D6" s="8" t="s">
        <v>10</v>
      </c>
      <c r="E6" s="8" t="s">
        <v>11</v>
      </c>
      <c r="F6" s="8" t="s">
        <v>12</v>
      </c>
      <c r="G6" s="8" t="s">
        <v>13</v>
      </c>
      <c r="H6" s="9" t="s">
        <v>14</v>
      </c>
    </row>
    <row r="7" spans="1:8" x14ac:dyDescent="0.25">
      <c r="A7" s="10" t="s">
        <v>15</v>
      </c>
      <c r="B7" s="11" t="s">
        <v>16</v>
      </c>
      <c r="C7" s="12">
        <v>102</v>
      </c>
      <c r="D7" s="13">
        <v>28972.84</v>
      </c>
      <c r="E7" s="14">
        <f>E9+E11+E13+E16</f>
        <v>201.69</v>
      </c>
      <c r="F7" s="14">
        <f>F9+F11+F13+F16</f>
        <v>-18.399999999999999</v>
      </c>
      <c r="G7" s="14">
        <f>G9+G11+G13+G16</f>
        <v>0</v>
      </c>
      <c r="H7" s="15">
        <f>SUM(D7:G7)</f>
        <v>29156.129999999997</v>
      </c>
    </row>
    <row r="8" spans="1:8" x14ac:dyDescent="0.25">
      <c r="A8" s="10"/>
      <c r="B8" s="16"/>
      <c r="C8" s="17"/>
      <c r="D8" s="18"/>
      <c r="E8" s="19"/>
      <c r="F8" s="20"/>
      <c r="G8" s="21"/>
      <c r="H8" s="22"/>
    </row>
    <row r="9" spans="1:8" x14ac:dyDescent="0.25">
      <c r="A9" s="23"/>
      <c r="B9" s="24" t="s">
        <v>17</v>
      </c>
      <c r="C9" s="25" t="s">
        <v>18</v>
      </c>
      <c r="D9" s="26">
        <v>1702.95</v>
      </c>
      <c r="E9" s="27">
        <f>E10</f>
        <v>64.900000000000006</v>
      </c>
      <c r="F9" s="27">
        <f>F10</f>
        <v>-18.399999999999999</v>
      </c>
      <c r="G9" s="28"/>
      <c r="H9" s="28">
        <f t="shared" ref="H9:H14" si="0">SUM(D9:G9)</f>
        <v>1749.45</v>
      </c>
    </row>
    <row r="10" spans="1:8" x14ac:dyDescent="0.25">
      <c r="A10" s="29"/>
      <c r="B10" s="30" t="s">
        <v>19</v>
      </c>
      <c r="C10" s="31" t="s">
        <v>20</v>
      </c>
      <c r="D10" s="32">
        <v>323.27</v>
      </c>
      <c r="E10" s="33">
        <v>64.900000000000006</v>
      </c>
      <c r="F10" s="34">
        <v>-18.399999999999999</v>
      </c>
      <c r="G10" s="34"/>
      <c r="H10" s="34">
        <f t="shared" si="0"/>
        <v>369.77</v>
      </c>
    </row>
    <row r="11" spans="1:8" x14ac:dyDescent="0.25">
      <c r="A11" s="23"/>
      <c r="B11" s="24" t="s">
        <v>21</v>
      </c>
      <c r="C11" s="25">
        <v>30.02</v>
      </c>
      <c r="D11" s="26">
        <v>660.86</v>
      </c>
      <c r="E11" s="27">
        <f>E12</f>
        <v>-150</v>
      </c>
      <c r="F11" s="28"/>
      <c r="G11" s="28"/>
      <c r="H11" s="28">
        <f t="shared" si="0"/>
        <v>510.86</v>
      </c>
    </row>
    <row r="12" spans="1:8" ht="18" customHeight="1" x14ac:dyDescent="0.25">
      <c r="A12" s="29"/>
      <c r="B12" s="30" t="s">
        <v>22</v>
      </c>
      <c r="C12" s="31" t="s">
        <v>23</v>
      </c>
      <c r="D12" s="32">
        <v>660.86</v>
      </c>
      <c r="E12" s="33">
        <v>-150</v>
      </c>
      <c r="F12" s="34"/>
      <c r="G12" s="34"/>
      <c r="H12" s="34">
        <f t="shared" si="0"/>
        <v>510.86</v>
      </c>
    </row>
    <row r="13" spans="1:8" x14ac:dyDescent="0.25">
      <c r="A13" s="35"/>
      <c r="B13" s="24" t="s">
        <v>24</v>
      </c>
      <c r="C13" s="25" t="s">
        <v>25</v>
      </c>
      <c r="D13" s="26">
        <v>100.01</v>
      </c>
      <c r="E13" s="27">
        <f>E14</f>
        <v>150</v>
      </c>
      <c r="F13" s="28"/>
      <c r="G13" s="28"/>
      <c r="H13" s="28">
        <f t="shared" si="0"/>
        <v>250.01</v>
      </c>
    </row>
    <row r="14" spans="1:8" x14ac:dyDescent="0.25">
      <c r="A14" s="29"/>
      <c r="B14" s="30" t="s">
        <v>26</v>
      </c>
      <c r="C14" s="31" t="s">
        <v>27</v>
      </c>
      <c r="D14" s="32">
        <v>100.01</v>
      </c>
      <c r="E14" s="33">
        <v>150</v>
      </c>
      <c r="F14" s="34"/>
      <c r="G14" s="34"/>
      <c r="H14" s="34">
        <f t="shared" si="0"/>
        <v>250.01</v>
      </c>
    </row>
    <row r="15" spans="1:8" x14ac:dyDescent="0.25">
      <c r="A15" s="29"/>
      <c r="B15" s="30"/>
      <c r="C15" s="31"/>
      <c r="D15" s="32"/>
      <c r="E15" s="33"/>
      <c r="F15" s="34"/>
      <c r="G15" s="34"/>
      <c r="H15" s="34"/>
    </row>
    <row r="16" spans="1:8" x14ac:dyDescent="0.25">
      <c r="A16" s="35"/>
      <c r="B16" s="24" t="s">
        <v>28</v>
      </c>
      <c r="C16" s="25">
        <v>39.020000000000003</v>
      </c>
      <c r="D16" s="36">
        <f>D17</f>
        <v>23.18</v>
      </c>
      <c r="E16" s="36">
        <f t="shared" ref="E16:H16" si="1">E17</f>
        <v>136.79</v>
      </c>
      <c r="F16" s="36">
        <f t="shared" si="1"/>
        <v>0</v>
      </c>
      <c r="G16" s="36">
        <f t="shared" si="1"/>
        <v>0</v>
      </c>
      <c r="H16" s="36">
        <f t="shared" si="1"/>
        <v>159.97</v>
      </c>
    </row>
    <row r="17" spans="1:8" x14ac:dyDescent="0.25">
      <c r="A17" s="29"/>
      <c r="B17" s="30" t="s">
        <v>29</v>
      </c>
      <c r="C17" s="37" t="s">
        <v>30</v>
      </c>
      <c r="D17" s="38">
        <v>23.18</v>
      </c>
      <c r="E17" s="39">
        <v>136.79</v>
      </c>
      <c r="F17" s="40"/>
      <c r="G17" s="40"/>
      <c r="H17" s="41">
        <f>SUM(D17:G17)</f>
        <v>159.97</v>
      </c>
    </row>
    <row r="18" spans="1:8" x14ac:dyDescent="0.25">
      <c r="A18" s="35"/>
      <c r="B18" s="24"/>
      <c r="C18" s="42"/>
      <c r="D18" s="43"/>
      <c r="E18" s="44"/>
      <c r="F18" s="45"/>
      <c r="G18" s="45"/>
      <c r="H18" s="46"/>
    </row>
    <row r="19" spans="1:8" x14ac:dyDescent="0.25">
      <c r="A19" s="47"/>
      <c r="B19" s="48"/>
      <c r="C19" s="49"/>
      <c r="D19" s="50"/>
      <c r="E19" s="51"/>
      <c r="F19" s="51"/>
      <c r="G19" s="51"/>
      <c r="H19" s="22"/>
    </row>
    <row r="20" spans="1:8" x14ac:dyDescent="0.25">
      <c r="A20" s="52"/>
      <c r="B20" s="53"/>
      <c r="C20" s="2"/>
      <c r="D20" s="54"/>
      <c r="E20" s="55"/>
      <c r="F20" s="55"/>
      <c r="G20" s="55"/>
      <c r="H20" s="56"/>
    </row>
    <row r="21" spans="1:8" x14ac:dyDescent="0.25">
      <c r="A21" s="57"/>
      <c r="B21" s="58"/>
      <c r="C21" s="59"/>
      <c r="D21" s="60"/>
      <c r="E21" s="60"/>
      <c r="F21" s="60"/>
      <c r="G21" s="60"/>
    </row>
    <row r="22" spans="1:8" ht="42.75" customHeight="1" x14ac:dyDescent="0.25">
      <c r="A22" s="61" t="s">
        <v>31</v>
      </c>
      <c r="B22" s="62" t="s">
        <v>32</v>
      </c>
      <c r="C22" s="7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9" t="s">
        <v>14</v>
      </c>
    </row>
    <row r="23" spans="1:8" ht="19.5" customHeight="1" x14ac:dyDescent="0.25">
      <c r="A23" s="61"/>
      <c r="B23" s="62" t="s">
        <v>33</v>
      </c>
      <c r="C23" s="63">
        <v>5002</v>
      </c>
      <c r="D23" s="64">
        <v>32410.58</v>
      </c>
      <c r="E23" s="65">
        <f>E27+E43+E47+E51+E67+E78+E83+E92</f>
        <v>201.69</v>
      </c>
      <c r="F23" s="65">
        <f>F27+F43+F47+F51+F67+F78+F83</f>
        <v>-18.399999999999999</v>
      </c>
      <c r="G23" s="65">
        <f>G27+G43+G47+G51+G67+G78+G83</f>
        <v>0</v>
      </c>
      <c r="H23" s="66">
        <f>D23+E23+F23+G23</f>
        <v>32593.87</v>
      </c>
    </row>
    <row r="24" spans="1:8" ht="19.5" customHeight="1" x14ac:dyDescent="0.25">
      <c r="A24" s="61"/>
      <c r="B24" s="62" t="s">
        <v>34</v>
      </c>
      <c r="C24" s="63">
        <v>9802</v>
      </c>
      <c r="D24" s="67">
        <v>-3437.74</v>
      </c>
      <c r="E24" s="68"/>
      <c r="F24" s="67"/>
      <c r="G24" s="69"/>
      <c r="H24" s="67">
        <f>D24</f>
        <v>-3437.74</v>
      </c>
    </row>
    <row r="25" spans="1:8" ht="19.5" customHeight="1" x14ac:dyDescent="0.25">
      <c r="A25" s="61"/>
      <c r="B25" s="62" t="s">
        <v>35</v>
      </c>
      <c r="C25" s="63"/>
      <c r="D25" s="64">
        <f>D23+D24</f>
        <v>28972.840000000004</v>
      </c>
      <c r="E25" s="68"/>
      <c r="F25" s="67"/>
      <c r="G25" s="69"/>
      <c r="H25" s="66">
        <f>SUM(H23:H24)</f>
        <v>29156.129999999997</v>
      </c>
    </row>
    <row r="26" spans="1:8" ht="19.5" customHeight="1" x14ac:dyDescent="0.25">
      <c r="A26" s="61"/>
      <c r="B26" s="62"/>
      <c r="C26" s="63"/>
      <c r="D26" s="70"/>
      <c r="E26" s="71"/>
      <c r="F26" s="72"/>
      <c r="G26" s="8"/>
      <c r="H26" s="9"/>
    </row>
    <row r="27" spans="1:8" x14ac:dyDescent="0.25">
      <c r="A27" s="73"/>
      <c r="B27" s="74" t="s">
        <v>36</v>
      </c>
      <c r="C27" s="75" t="s">
        <v>37</v>
      </c>
      <c r="D27" s="76">
        <v>7113.64</v>
      </c>
      <c r="E27" s="65">
        <f>E32+E41+E35+E39</f>
        <v>37.080000000000005</v>
      </c>
      <c r="F27" s="65">
        <f>F32+F41+F35+F39</f>
        <v>-10.4</v>
      </c>
      <c r="G27" s="65">
        <f>G32+G41+G35+G39</f>
        <v>0</v>
      </c>
      <c r="H27" s="77">
        <f>SUM(D27:G27)</f>
        <v>7140.3200000000006</v>
      </c>
    </row>
    <row r="28" spans="1:8" x14ac:dyDescent="0.25">
      <c r="A28" s="78"/>
      <c r="B28" s="79" t="s">
        <v>38</v>
      </c>
      <c r="C28" s="80" t="s">
        <v>39</v>
      </c>
      <c r="D28" s="81">
        <v>4869</v>
      </c>
      <c r="E28" s="82">
        <f>E32</f>
        <v>30.05</v>
      </c>
      <c r="F28" s="83"/>
      <c r="G28" s="83"/>
      <c r="H28" s="83">
        <f>SUM(D28:G28)</f>
        <v>4899.05</v>
      </c>
    </row>
    <row r="29" spans="1:8" x14ac:dyDescent="0.25">
      <c r="A29" s="78"/>
      <c r="B29" s="79" t="s">
        <v>40</v>
      </c>
      <c r="C29" s="80" t="s">
        <v>41</v>
      </c>
      <c r="D29" s="81">
        <v>1806.04</v>
      </c>
      <c r="E29" s="82">
        <f>E35</f>
        <v>25.8</v>
      </c>
      <c r="F29" s="82">
        <f t="shared" ref="F29:G29" si="2">F35</f>
        <v>-10.4</v>
      </c>
      <c r="G29" s="82">
        <f t="shared" si="2"/>
        <v>0</v>
      </c>
      <c r="H29" s="83">
        <f>SUM(D29:G29)</f>
        <v>1821.4399999999998</v>
      </c>
    </row>
    <row r="30" spans="1:8" x14ac:dyDescent="0.25">
      <c r="A30" s="78"/>
      <c r="B30" s="79" t="s">
        <v>42</v>
      </c>
      <c r="C30" s="80" t="s">
        <v>43</v>
      </c>
      <c r="D30" s="81">
        <v>188.2</v>
      </c>
      <c r="E30" s="82">
        <f>E39</f>
        <v>-15.4</v>
      </c>
      <c r="F30" s="83"/>
      <c r="G30" s="83"/>
      <c r="H30" s="83">
        <f>SUM(D30:G30)</f>
        <v>172.79999999999998</v>
      </c>
    </row>
    <row r="31" spans="1:8" x14ac:dyDescent="0.25">
      <c r="A31" s="78"/>
      <c r="B31" s="79" t="s">
        <v>44</v>
      </c>
      <c r="C31" s="80" t="s">
        <v>45</v>
      </c>
      <c r="D31" s="81">
        <v>0</v>
      </c>
      <c r="E31" s="82">
        <f>E41</f>
        <v>-3.37</v>
      </c>
      <c r="F31" s="83"/>
      <c r="G31" s="83"/>
      <c r="H31" s="83">
        <f>SUM(D31:G31)</f>
        <v>-3.37</v>
      </c>
    </row>
    <row r="32" spans="1:8" x14ac:dyDescent="0.25">
      <c r="A32" s="84"/>
      <c r="B32" s="85" t="s">
        <v>38</v>
      </c>
      <c r="C32" s="86" t="s">
        <v>39</v>
      </c>
      <c r="D32" s="87">
        <v>4869</v>
      </c>
      <c r="E32" s="88">
        <f>E33</f>
        <v>30.05</v>
      </c>
      <c r="F32" s="89"/>
      <c r="G32" s="89"/>
      <c r="H32" s="89">
        <f>D32+E32</f>
        <v>4899.05</v>
      </c>
    </row>
    <row r="33" spans="1:8" x14ac:dyDescent="0.25">
      <c r="A33" s="84"/>
      <c r="B33" s="85" t="s">
        <v>46</v>
      </c>
      <c r="C33" s="86" t="s">
        <v>47</v>
      </c>
      <c r="D33" s="87">
        <v>4747</v>
      </c>
      <c r="E33" s="88">
        <f>E34</f>
        <v>30.05</v>
      </c>
      <c r="F33" s="89"/>
      <c r="G33" s="89"/>
      <c r="H33" s="89">
        <f t="shared" ref="H33:H34" si="3">D33+E33</f>
        <v>4777.05</v>
      </c>
    </row>
    <row r="34" spans="1:8" x14ac:dyDescent="0.25">
      <c r="A34" s="90"/>
      <c r="B34" s="91" t="s">
        <v>48</v>
      </c>
      <c r="C34" s="92" t="s">
        <v>49</v>
      </c>
      <c r="D34" s="93">
        <v>3748</v>
      </c>
      <c r="E34" s="94">
        <v>30.05</v>
      </c>
      <c r="F34" s="40"/>
      <c r="G34" s="40"/>
      <c r="H34" s="40">
        <f t="shared" si="3"/>
        <v>3778.05</v>
      </c>
    </row>
    <row r="35" spans="1:8" x14ac:dyDescent="0.25">
      <c r="A35" s="90"/>
      <c r="B35" s="85" t="s">
        <v>40</v>
      </c>
      <c r="C35" s="86" t="s">
        <v>41</v>
      </c>
      <c r="D35" s="87">
        <v>1806.04</v>
      </c>
      <c r="E35" s="88">
        <f>E36</f>
        <v>25.8</v>
      </c>
      <c r="F35" s="88">
        <f>F36</f>
        <v>-10.4</v>
      </c>
      <c r="G35" s="88">
        <f>G36</f>
        <v>0</v>
      </c>
      <c r="H35" s="88">
        <f>SUM(D35:G35)</f>
        <v>1821.4399999999998</v>
      </c>
    </row>
    <row r="36" spans="1:8" x14ac:dyDescent="0.25">
      <c r="A36" s="90"/>
      <c r="B36" s="85" t="s">
        <v>40</v>
      </c>
      <c r="C36" s="86" t="s">
        <v>50</v>
      </c>
      <c r="D36" s="87">
        <v>943.03</v>
      </c>
      <c r="E36" s="88">
        <f>E37+E38</f>
        <v>25.8</v>
      </c>
      <c r="F36" s="88">
        <f t="shared" ref="F36:G36" si="4">F37+F38</f>
        <v>-10.4</v>
      </c>
      <c r="G36" s="88">
        <f t="shared" si="4"/>
        <v>0</v>
      </c>
      <c r="H36" s="89">
        <f>D36+E36</f>
        <v>968.82999999999993</v>
      </c>
    </row>
    <row r="37" spans="1:8" x14ac:dyDescent="0.25">
      <c r="A37" s="90"/>
      <c r="B37" s="91" t="s">
        <v>51</v>
      </c>
      <c r="C37" s="92" t="s">
        <v>52</v>
      </c>
      <c r="D37" s="93">
        <v>54.3</v>
      </c>
      <c r="E37" s="94">
        <v>15.4</v>
      </c>
      <c r="F37" s="40"/>
      <c r="G37" s="40"/>
      <c r="H37" s="40">
        <f>SUM(D37:G37)</f>
        <v>69.7</v>
      </c>
    </row>
    <row r="38" spans="1:8" ht="42" customHeight="1" x14ac:dyDescent="0.25">
      <c r="A38" s="90"/>
      <c r="B38" s="91" t="s">
        <v>53</v>
      </c>
      <c r="C38" s="92" t="s">
        <v>54</v>
      </c>
      <c r="D38" s="93">
        <v>33.6</v>
      </c>
      <c r="E38" s="94">
        <v>10.4</v>
      </c>
      <c r="F38" s="40">
        <v>-10.4</v>
      </c>
      <c r="G38" s="40"/>
      <c r="H38" s="40">
        <f>SUM(D38:G38)</f>
        <v>33.6</v>
      </c>
    </row>
    <row r="39" spans="1:8" x14ac:dyDescent="0.25">
      <c r="A39" s="90"/>
      <c r="B39" s="85" t="s">
        <v>42</v>
      </c>
      <c r="C39" s="86" t="s">
        <v>43</v>
      </c>
      <c r="D39" s="87">
        <v>188.2</v>
      </c>
      <c r="E39" s="88">
        <f>E40</f>
        <v>-15.4</v>
      </c>
      <c r="F39" s="89"/>
      <c r="G39" s="89"/>
      <c r="H39" s="89">
        <f>D39+E39</f>
        <v>172.79999999999998</v>
      </c>
    </row>
    <row r="40" spans="1:8" x14ac:dyDescent="0.25">
      <c r="A40" s="90"/>
      <c r="B40" s="91" t="s">
        <v>55</v>
      </c>
      <c r="C40" s="92" t="s">
        <v>56</v>
      </c>
      <c r="D40" s="93">
        <v>179.8</v>
      </c>
      <c r="E40" s="94">
        <v>-15.4</v>
      </c>
      <c r="F40" s="40"/>
      <c r="G40" s="40"/>
      <c r="H40" s="40">
        <f>SUM(D40:G40)</f>
        <v>164.4</v>
      </c>
    </row>
    <row r="41" spans="1:8" x14ac:dyDescent="0.25">
      <c r="A41" s="84"/>
      <c r="B41" s="85" t="s">
        <v>57</v>
      </c>
      <c r="C41" s="86" t="s">
        <v>45</v>
      </c>
      <c r="D41" s="87">
        <f>D42</f>
        <v>0</v>
      </c>
      <c r="E41" s="87">
        <f>E42</f>
        <v>-3.37</v>
      </c>
      <c r="F41" s="89"/>
      <c r="G41" s="89"/>
      <c r="H41" s="89">
        <f>D41+E41</f>
        <v>-3.37</v>
      </c>
    </row>
    <row r="42" spans="1:8" ht="25.5" x14ac:dyDescent="0.25">
      <c r="A42" s="90"/>
      <c r="B42" s="91" t="s">
        <v>58</v>
      </c>
      <c r="C42" s="92" t="s">
        <v>59</v>
      </c>
      <c r="D42" s="93">
        <v>0</v>
      </c>
      <c r="E42" s="94">
        <v>-3.37</v>
      </c>
      <c r="F42" s="40"/>
      <c r="G42" s="40"/>
      <c r="H42" s="40">
        <f>D42+E42</f>
        <v>-3.37</v>
      </c>
    </row>
    <row r="43" spans="1:8" x14ac:dyDescent="0.25">
      <c r="A43" s="95"/>
      <c r="B43" s="96" t="s">
        <v>60</v>
      </c>
      <c r="C43" s="97" t="s">
        <v>61</v>
      </c>
      <c r="D43" s="98">
        <v>771.3</v>
      </c>
      <c r="E43" s="99">
        <f>E44</f>
        <v>-3.57</v>
      </c>
      <c r="F43" s="100"/>
      <c r="G43" s="100"/>
      <c r="H43" s="100">
        <f>SUM(D43:G43)</f>
        <v>767.7299999999999</v>
      </c>
    </row>
    <row r="44" spans="1:8" x14ac:dyDescent="0.25">
      <c r="A44" s="84"/>
      <c r="B44" s="85" t="s">
        <v>62</v>
      </c>
      <c r="C44" s="86" t="s">
        <v>63</v>
      </c>
      <c r="D44" s="87">
        <v>571.29999999999995</v>
      </c>
      <c r="E44" s="88">
        <f>E45</f>
        <v>-3.57</v>
      </c>
      <c r="F44" s="89"/>
      <c r="G44" s="89"/>
      <c r="H44" s="89">
        <f>SUM(D44:G44)</f>
        <v>567.7299999999999</v>
      </c>
    </row>
    <row r="45" spans="1:8" x14ac:dyDescent="0.25">
      <c r="A45" s="90"/>
      <c r="B45" s="85" t="s">
        <v>57</v>
      </c>
      <c r="C45" s="86" t="s">
        <v>45</v>
      </c>
      <c r="D45" s="87">
        <f>D46</f>
        <v>0</v>
      </c>
      <c r="E45" s="87">
        <v>-3.57</v>
      </c>
      <c r="F45" s="89"/>
      <c r="G45" s="89"/>
      <c r="H45" s="89">
        <f>D45+E45</f>
        <v>-3.57</v>
      </c>
    </row>
    <row r="46" spans="1:8" ht="25.5" x14ac:dyDescent="0.25">
      <c r="A46" s="90"/>
      <c r="B46" s="91" t="s">
        <v>58</v>
      </c>
      <c r="C46" s="92" t="s">
        <v>59</v>
      </c>
      <c r="D46" s="93">
        <v>0</v>
      </c>
      <c r="E46" s="94">
        <v>-3.57</v>
      </c>
      <c r="F46" s="40"/>
      <c r="G46" s="40"/>
      <c r="H46" s="40">
        <f>D46+E46</f>
        <v>-3.57</v>
      </c>
    </row>
    <row r="47" spans="1:8" x14ac:dyDescent="0.25">
      <c r="A47" s="73"/>
      <c r="B47" s="74" t="s">
        <v>64</v>
      </c>
      <c r="C47" s="75" t="s">
        <v>65</v>
      </c>
      <c r="D47" s="76">
        <v>1420.6</v>
      </c>
      <c r="E47" s="65">
        <f>E48</f>
        <v>-14.66</v>
      </c>
      <c r="F47" s="77"/>
      <c r="G47" s="77"/>
      <c r="H47" s="77">
        <f>SUM(D47:G47)</f>
        <v>1405.9399999999998</v>
      </c>
    </row>
    <row r="48" spans="1:8" ht="27" x14ac:dyDescent="0.25">
      <c r="A48" s="84"/>
      <c r="B48" s="85" t="s">
        <v>66</v>
      </c>
      <c r="C48" s="86" t="s">
        <v>67</v>
      </c>
      <c r="D48" s="87">
        <v>810.2</v>
      </c>
      <c r="E48" s="88">
        <f>E49</f>
        <v>-14.66</v>
      </c>
      <c r="F48" s="89"/>
      <c r="G48" s="89"/>
      <c r="H48" s="89">
        <f>SUM(D48:G48)</f>
        <v>795.54000000000008</v>
      </c>
    </row>
    <row r="49" spans="1:8" x14ac:dyDescent="0.25">
      <c r="A49" s="90"/>
      <c r="B49" s="85" t="s">
        <v>57</v>
      </c>
      <c r="C49" s="86" t="s">
        <v>45</v>
      </c>
      <c r="D49" s="87">
        <f>D50</f>
        <v>0</v>
      </c>
      <c r="E49" s="87">
        <f>E50</f>
        <v>-14.66</v>
      </c>
      <c r="F49" s="89"/>
      <c r="G49" s="89"/>
      <c r="H49" s="89">
        <f>D49+E49</f>
        <v>-14.66</v>
      </c>
    </row>
    <row r="50" spans="1:8" ht="25.5" x14ac:dyDescent="0.25">
      <c r="A50" s="90"/>
      <c r="B50" s="91" t="s">
        <v>58</v>
      </c>
      <c r="C50" s="92" t="s">
        <v>59</v>
      </c>
      <c r="D50" s="93">
        <v>0</v>
      </c>
      <c r="E50" s="94">
        <v>-14.66</v>
      </c>
      <c r="F50" s="40"/>
      <c r="G50" s="40"/>
      <c r="H50" s="40">
        <f>D50+E50</f>
        <v>-14.66</v>
      </c>
    </row>
    <row r="51" spans="1:8" x14ac:dyDescent="0.25">
      <c r="A51" s="73"/>
      <c r="B51" s="74" t="s">
        <v>68</v>
      </c>
      <c r="C51" s="101">
        <v>65.02</v>
      </c>
      <c r="D51" s="76">
        <v>4340.8500000000004</v>
      </c>
      <c r="E51" s="65">
        <f>E52+E53</f>
        <v>33.03</v>
      </c>
      <c r="F51" s="77">
        <f>F54+F65</f>
        <v>0</v>
      </c>
      <c r="G51" s="77">
        <f>G54+G65</f>
        <v>0</v>
      </c>
      <c r="H51" s="77">
        <f>D51+E51+F51</f>
        <v>4373.88</v>
      </c>
    </row>
    <row r="52" spans="1:8" x14ac:dyDescent="0.25">
      <c r="A52" s="73"/>
      <c r="B52" s="74" t="s">
        <v>69</v>
      </c>
      <c r="C52" s="101" t="s">
        <v>70</v>
      </c>
      <c r="D52" s="76">
        <v>136.6</v>
      </c>
      <c r="E52" s="65">
        <f>E55+E66</f>
        <v>0</v>
      </c>
      <c r="F52" s="65">
        <f>F55+F66</f>
        <v>0</v>
      </c>
      <c r="G52" s="65">
        <f>G55+G66</f>
        <v>0</v>
      </c>
      <c r="H52" s="102">
        <f>SUM(D52:G52)</f>
        <v>136.6</v>
      </c>
    </row>
    <row r="53" spans="1:8" x14ac:dyDescent="0.25">
      <c r="A53" s="73"/>
      <c r="B53" s="74" t="s">
        <v>71</v>
      </c>
      <c r="C53" s="101" t="s">
        <v>72</v>
      </c>
      <c r="D53" s="76">
        <v>662</v>
      </c>
      <c r="E53" s="65">
        <f>E63</f>
        <v>33.03</v>
      </c>
      <c r="F53" s="102"/>
      <c r="G53" s="102"/>
      <c r="H53" s="102">
        <f>SUM(D53:G53)</f>
        <v>695.03</v>
      </c>
    </row>
    <row r="54" spans="1:8" ht="18" customHeight="1" x14ac:dyDescent="0.25">
      <c r="A54" s="84"/>
      <c r="B54" s="85" t="s">
        <v>73</v>
      </c>
      <c r="C54" s="103" t="s">
        <v>74</v>
      </c>
      <c r="D54" s="87">
        <v>0</v>
      </c>
      <c r="E54" s="88">
        <f>E55</f>
        <v>3.4</v>
      </c>
      <c r="F54" s="88">
        <f t="shared" ref="F54:H54" si="5">F55</f>
        <v>1.7</v>
      </c>
      <c r="G54" s="88">
        <f t="shared" si="5"/>
        <v>1.5</v>
      </c>
      <c r="H54" s="88">
        <f t="shared" si="5"/>
        <v>6.6</v>
      </c>
    </row>
    <row r="55" spans="1:8" ht="17.25" customHeight="1" x14ac:dyDescent="0.25">
      <c r="A55" s="90"/>
      <c r="B55" s="91" t="s">
        <v>75</v>
      </c>
      <c r="C55" s="104" t="s">
        <v>76</v>
      </c>
      <c r="D55" s="93">
        <v>0</v>
      </c>
      <c r="E55" s="94">
        <v>3.4</v>
      </c>
      <c r="F55" s="40">
        <v>1.7</v>
      </c>
      <c r="G55" s="40">
        <v>1.5</v>
      </c>
      <c r="H55" s="40">
        <f>SUM(E55:G55)</f>
        <v>6.6</v>
      </c>
    </row>
    <row r="56" spans="1:8" ht="17.25" customHeight="1" x14ac:dyDescent="0.25">
      <c r="A56" s="84"/>
      <c r="B56" s="85" t="s">
        <v>77</v>
      </c>
      <c r="C56" s="105" t="s">
        <v>78</v>
      </c>
      <c r="D56" s="87">
        <v>1444</v>
      </c>
      <c r="E56" s="88">
        <f>E63</f>
        <v>33.03</v>
      </c>
      <c r="F56" s="89"/>
      <c r="G56" s="89"/>
      <c r="H56" s="89">
        <f>SUM(A56:G56)</f>
        <v>1477.03</v>
      </c>
    </row>
    <row r="57" spans="1:8" ht="17.25" customHeight="1" x14ac:dyDescent="0.25">
      <c r="A57" s="84"/>
      <c r="B57" s="85" t="s">
        <v>40</v>
      </c>
      <c r="C57" s="105" t="s">
        <v>41</v>
      </c>
      <c r="D57" s="87">
        <v>704</v>
      </c>
      <c r="E57" s="88">
        <f>E58</f>
        <v>0</v>
      </c>
      <c r="F57" s="89"/>
      <c r="G57" s="89"/>
      <c r="H57" s="89">
        <f t="shared" ref="H57:H64" si="6">SUM(D57:G57)</f>
        <v>704</v>
      </c>
    </row>
    <row r="58" spans="1:8" ht="17.25" customHeight="1" x14ac:dyDescent="0.25">
      <c r="A58" s="84"/>
      <c r="B58" s="85" t="s">
        <v>79</v>
      </c>
      <c r="C58" s="105" t="s">
        <v>80</v>
      </c>
      <c r="D58" s="87">
        <v>641.5</v>
      </c>
      <c r="E58" s="88">
        <f>E59+E60</f>
        <v>0</v>
      </c>
      <c r="F58" s="89"/>
      <c r="G58" s="89"/>
      <c r="H58" s="89">
        <f t="shared" si="6"/>
        <v>641.5</v>
      </c>
    </row>
    <row r="59" spans="1:8" ht="17.25" customHeight="1" x14ac:dyDescent="0.25">
      <c r="A59" s="90"/>
      <c r="B59" s="91" t="s">
        <v>81</v>
      </c>
      <c r="C59" s="104" t="s">
        <v>82</v>
      </c>
      <c r="D59" s="93">
        <v>480</v>
      </c>
      <c r="E59" s="94">
        <v>-20</v>
      </c>
      <c r="F59" s="40"/>
      <c r="G59" s="40"/>
      <c r="H59" s="40">
        <f t="shared" si="6"/>
        <v>460</v>
      </c>
    </row>
    <row r="60" spans="1:8" ht="17.25" customHeight="1" x14ac:dyDescent="0.25">
      <c r="A60" s="90"/>
      <c r="B60" s="91" t="s">
        <v>83</v>
      </c>
      <c r="C60" s="104" t="s">
        <v>84</v>
      </c>
      <c r="D60" s="93">
        <v>27</v>
      </c>
      <c r="E60" s="94">
        <v>20</v>
      </c>
      <c r="F60" s="40"/>
      <c r="G60" s="40"/>
      <c r="H60" s="40">
        <f t="shared" si="6"/>
        <v>47</v>
      </c>
    </row>
    <row r="61" spans="1:8" ht="17.25" customHeight="1" x14ac:dyDescent="0.25">
      <c r="A61" s="90"/>
      <c r="B61" s="91" t="s">
        <v>85</v>
      </c>
      <c r="C61" s="104" t="s">
        <v>86</v>
      </c>
      <c r="D61" s="93">
        <v>1</v>
      </c>
      <c r="E61" s="94">
        <v>0.5</v>
      </c>
      <c r="F61" s="40"/>
      <c r="G61" s="40"/>
      <c r="H61" s="40">
        <f t="shared" si="6"/>
        <v>1.5</v>
      </c>
    </row>
    <row r="62" spans="1:8" ht="17.25" customHeight="1" x14ac:dyDescent="0.25">
      <c r="A62" s="90"/>
      <c r="B62" s="91" t="s">
        <v>87</v>
      </c>
      <c r="C62" s="104" t="s">
        <v>88</v>
      </c>
      <c r="D62" s="93">
        <v>20</v>
      </c>
      <c r="E62" s="94">
        <v>-0.5</v>
      </c>
      <c r="F62" s="40"/>
      <c r="G62" s="40"/>
      <c r="H62" s="40">
        <f t="shared" si="6"/>
        <v>19.5</v>
      </c>
    </row>
    <row r="63" spans="1:8" x14ac:dyDescent="0.25">
      <c r="A63" s="84"/>
      <c r="B63" s="85" t="s">
        <v>71</v>
      </c>
      <c r="C63" s="105" t="s">
        <v>72</v>
      </c>
      <c r="D63" s="87">
        <f>D64</f>
        <v>560</v>
      </c>
      <c r="E63" s="88">
        <f>E64</f>
        <v>33.03</v>
      </c>
      <c r="F63" s="89"/>
      <c r="G63" s="89"/>
      <c r="H63" s="89">
        <f t="shared" si="6"/>
        <v>593.03</v>
      </c>
    </row>
    <row r="64" spans="1:8" ht="25.5" x14ac:dyDescent="0.25">
      <c r="A64" s="90"/>
      <c r="B64" s="91" t="s">
        <v>89</v>
      </c>
      <c r="C64" s="104" t="s">
        <v>90</v>
      </c>
      <c r="D64" s="93">
        <v>560</v>
      </c>
      <c r="E64" s="94">
        <v>33.03</v>
      </c>
      <c r="F64" s="106"/>
      <c r="G64" s="106"/>
      <c r="H64" s="106">
        <f t="shared" si="6"/>
        <v>593.03</v>
      </c>
    </row>
    <row r="65" spans="1:8" x14ac:dyDescent="0.25">
      <c r="A65" s="84"/>
      <c r="B65" s="85" t="s">
        <v>91</v>
      </c>
      <c r="C65" s="103" t="s">
        <v>92</v>
      </c>
      <c r="D65" s="87">
        <v>415.45</v>
      </c>
      <c r="E65" s="88">
        <f>E66</f>
        <v>-3.4</v>
      </c>
      <c r="F65" s="88">
        <f t="shared" ref="F65:H65" si="7">F66</f>
        <v>-1.7</v>
      </c>
      <c r="G65" s="88">
        <f t="shared" si="7"/>
        <v>-1.5</v>
      </c>
      <c r="H65" s="88">
        <f>SUM(D65:G65)</f>
        <v>408.85</v>
      </c>
    </row>
    <row r="66" spans="1:8" ht="13.5" customHeight="1" x14ac:dyDescent="0.25">
      <c r="A66" s="90"/>
      <c r="B66" s="91" t="s">
        <v>75</v>
      </c>
      <c r="C66" s="104" t="s">
        <v>76</v>
      </c>
      <c r="D66" s="93">
        <v>6.6</v>
      </c>
      <c r="E66" s="94">
        <v>-3.4</v>
      </c>
      <c r="F66" s="40">
        <v>-1.7</v>
      </c>
      <c r="G66" s="40">
        <v>-1.5</v>
      </c>
      <c r="H66" s="40">
        <f t="shared" ref="H66:H75" si="8">SUM(D66:G66)</f>
        <v>0</v>
      </c>
    </row>
    <row r="67" spans="1:8" x14ac:dyDescent="0.25">
      <c r="A67" s="73"/>
      <c r="B67" s="74" t="s">
        <v>93</v>
      </c>
      <c r="C67" s="101" t="s">
        <v>94</v>
      </c>
      <c r="D67" s="76">
        <v>1945.13</v>
      </c>
      <c r="E67" s="65">
        <f>E68+E69</f>
        <v>12.55</v>
      </c>
      <c r="F67" s="77"/>
      <c r="G67" s="77"/>
      <c r="H67" s="77">
        <f t="shared" si="8"/>
        <v>1957.68</v>
      </c>
    </row>
    <row r="68" spans="1:8" x14ac:dyDescent="0.25">
      <c r="A68" s="78"/>
      <c r="B68" s="79" t="s">
        <v>40</v>
      </c>
      <c r="C68" s="107" t="s">
        <v>41</v>
      </c>
      <c r="D68" s="81">
        <v>821.53</v>
      </c>
      <c r="E68" s="81">
        <f>E73</f>
        <v>20.5</v>
      </c>
      <c r="F68" s="81"/>
      <c r="G68" s="81"/>
      <c r="H68" s="81">
        <f t="shared" si="8"/>
        <v>842.03</v>
      </c>
    </row>
    <row r="69" spans="1:8" x14ac:dyDescent="0.25">
      <c r="A69" s="78"/>
      <c r="B69" s="79" t="s">
        <v>57</v>
      </c>
      <c r="C69" s="107" t="s">
        <v>95</v>
      </c>
      <c r="D69" s="81">
        <v>0</v>
      </c>
      <c r="E69" s="82">
        <f>E76</f>
        <v>-7.95</v>
      </c>
      <c r="F69" s="83"/>
      <c r="G69" s="83"/>
      <c r="H69" s="83">
        <f t="shared" si="8"/>
        <v>-7.95</v>
      </c>
    </row>
    <row r="70" spans="1:8" x14ac:dyDescent="0.25">
      <c r="A70" s="108"/>
      <c r="B70" s="109" t="s">
        <v>40</v>
      </c>
      <c r="C70" s="110" t="s">
        <v>41</v>
      </c>
      <c r="D70" s="111">
        <v>821.53</v>
      </c>
      <c r="E70" s="112">
        <f>E73</f>
        <v>20.5</v>
      </c>
      <c r="F70" s="113"/>
      <c r="G70" s="113"/>
      <c r="H70" s="113">
        <f t="shared" si="8"/>
        <v>842.03</v>
      </c>
    </row>
    <row r="71" spans="1:8" x14ac:dyDescent="0.25">
      <c r="A71" s="114"/>
      <c r="B71" s="115" t="s">
        <v>57</v>
      </c>
      <c r="C71" s="116" t="s">
        <v>45</v>
      </c>
      <c r="D71" s="117">
        <v>0</v>
      </c>
      <c r="E71" s="118">
        <f>E76</f>
        <v>-7.95</v>
      </c>
      <c r="F71" s="119"/>
      <c r="G71" s="119"/>
      <c r="H71" s="119">
        <f t="shared" si="8"/>
        <v>-7.95</v>
      </c>
    </row>
    <row r="72" spans="1:8" ht="18" customHeight="1" x14ac:dyDescent="0.25">
      <c r="A72" s="84"/>
      <c r="B72" s="120" t="s">
        <v>96</v>
      </c>
      <c r="C72" s="121" t="s">
        <v>97</v>
      </c>
      <c r="D72" s="87">
        <v>692.53</v>
      </c>
      <c r="E72" s="88">
        <f>E73+E76</f>
        <v>12.55</v>
      </c>
      <c r="F72" s="89"/>
      <c r="G72" s="89"/>
      <c r="H72" s="89">
        <f t="shared" si="8"/>
        <v>705.07999999999993</v>
      </c>
    </row>
    <row r="73" spans="1:8" ht="18.75" customHeight="1" x14ac:dyDescent="0.25">
      <c r="A73" s="90"/>
      <c r="B73" s="109" t="s">
        <v>40</v>
      </c>
      <c r="C73" s="110" t="s">
        <v>41</v>
      </c>
      <c r="D73" s="87">
        <v>483.53</v>
      </c>
      <c r="E73" s="88">
        <f>E74+E75</f>
        <v>20.5</v>
      </c>
      <c r="F73" s="89"/>
      <c r="G73" s="89"/>
      <c r="H73" s="89">
        <f t="shared" si="8"/>
        <v>504.03</v>
      </c>
    </row>
    <row r="74" spans="1:8" ht="13.5" customHeight="1" x14ac:dyDescent="0.25">
      <c r="A74" s="90"/>
      <c r="B74" s="122" t="s">
        <v>81</v>
      </c>
      <c r="C74" s="123" t="s">
        <v>82</v>
      </c>
      <c r="D74" s="93">
        <v>110</v>
      </c>
      <c r="E74" s="94">
        <v>15</v>
      </c>
      <c r="F74" s="40"/>
      <c r="G74" s="40"/>
      <c r="H74" s="40">
        <f t="shared" si="8"/>
        <v>125</v>
      </c>
    </row>
    <row r="75" spans="1:8" ht="13.5" customHeight="1" x14ac:dyDescent="0.25">
      <c r="A75" s="90"/>
      <c r="B75" s="122" t="s">
        <v>83</v>
      </c>
      <c r="C75" s="123" t="s">
        <v>84</v>
      </c>
      <c r="D75" s="93">
        <v>2</v>
      </c>
      <c r="E75" s="94">
        <v>5.5</v>
      </c>
      <c r="F75" s="40"/>
      <c r="G75" s="40"/>
      <c r="H75" s="40">
        <f t="shared" si="8"/>
        <v>7.5</v>
      </c>
    </row>
    <row r="76" spans="1:8" ht="15.75" customHeight="1" x14ac:dyDescent="0.25">
      <c r="A76" s="90"/>
      <c r="B76" s="85" t="s">
        <v>57</v>
      </c>
      <c r="C76" s="86" t="s">
        <v>45</v>
      </c>
      <c r="D76" s="87">
        <f>D77</f>
        <v>0</v>
      </c>
      <c r="E76" s="87">
        <f>E77</f>
        <v>-7.95</v>
      </c>
      <c r="F76" s="89"/>
      <c r="G76" s="89"/>
      <c r="H76" s="89">
        <f>D76+E76</f>
        <v>-7.95</v>
      </c>
    </row>
    <row r="77" spans="1:8" ht="25.5" customHeight="1" x14ac:dyDescent="0.25">
      <c r="A77" s="90"/>
      <c r="B77" s="91" t="s">
        <v>58</v>
      </c>
      <c r="C77" s="92" t="s">
        <v>59</v>
      </c>
      <c r="D77" s="93">
        <v>0</v>
      </c>
      <c r="E77" s="94">
        <v>-7.95</v>
      </c>
      <c r="F77" s="40"/>
      <c r="G77" s="40"/>
      <c r="H77" s="40">
        <f>D77+E77</f>
        <v>-7.95</v>
      </c>
    </row>
    <row r="78" spans="1:8" ht="16.5" customHeight="1" x14ac:dyDescent="0.25">
      <c r="A78" s="73"/>
      <c r="B78" s="74" t="s">
        <v>98</v>
      </c>
      <c r="C78" s="75" t="s">
        <v>99</v>
      </c>
      <c r="D78" s="76">
        <v>4956.72</v>
      </c>
      <c r="E78" s="65">
        <f>E80</f>
        <v>8</v>
      </c>
      <c r="F78" s="65">
        <f t="shared" ref="F78:G78" si="9">F80</f>
        <v>-8</v>
      </c>
      <c r="G78" s="65">
        <f t="shared" si="9"/>
        <v>0</v>
      </c>
      <c r="H78" s="77">
        <f>D78+E78+F78</f>
        <v>4956.72</v>
      </c>
    </row>
    <row r="79" spans="1:8" ht="16.5" customHeight="1" x14ac:dyDescent="0.25">
      <c r="A79" s="78"/>
      <c r="B79" s="79" t="s">
        <v>100</v>
      </c>
      <c r="C79" s="80" t="s">
        <v>41</v>
      </c>
      <c r="D79" s="81">
        <v>38</v>
      </c>
      <c r="E79" s="82">
        <f>E80</f>
        <v>8</v>
      </c>
      <c r="F79" s="82">
        <f t="shared" ref="F79:G79" si="10">F80</f>
        <v>-8</v>
      </c>
      <c r="G79" s="82">
        <f t="shared" si="10"/>
        <v>0</v>
      </c>
      <c r="H79" s="83">
        <f>SUM(D79:G79)</f>
        <v>38</v>
      </c>
    </row>
    <row r="80" spans="1:8" ht="17.25" customHeight="1" x14ac:dyDescent="0.25">
      <c r="A80" s="84"/>
      <c r="B80" s="85" t="s">
        <v>101</v>
      </c>
      <c r="C80" s="86" t="s">
        <v>102</v>
      </c>
      <c r="D80" s="87">
        <v>487.5</v>
      </c>
      <c r="E80" s="88">
        <v>8</v>
      </c>
      <c r="F80" s="89">
        <v>-8</v>
      </c>
      <c r="G80" s="89">
        <v>0</v>
      </c>
      <c r="H80" s="89">
        <f>D80+E80+F80</f>
        <v>487.5</v>
      </c>
    </row>
    <row r="81" spans="1:9" ht="13.5" customHeight="1" x14ac:dyDescent="0.25">
      <c r="A81" s="84"/>
      <c r="B81" s="85" t="s">
        <v>40</v>
      </c>
      <c r="C81" s="86" t="s">
        <v>41</v>
      </c>
      <c r="D81" s="87">
        <v>38</v>
      </c>
      <c r="E81" s="88">
        <f>E82</f>
        <v>8</v>
      </c>
      <c r="F81" s="88">
        <f t="shared" ref="F81:G81" si="11">F82</f>
        <v>-8</v>
      </c>
      <c r="G81" s="88">
        <f t="shared" si="11"/>
        <v>0</v>
      </c>
      <c r="H81" s="88">
        <f t="shared" ref="H81:H88" si="12">SUM(D81:G81)</f>
        <v>38</v>
      </c>
    </row>
    <row r="82" spans="1:9" ht="15" customHeight="1" x14ac:dyDescent="0.25">
      <c r="A82" s="90"/>
      <c r="B82" s="124" t="s">
        <v>103</v>
      </c>
      <c r="C82" s="125" t="s">
        <v>104</v>
      </c>
      <c r="D82" s="93">
        <v>8</v>
      </c>
      <c r="E82" s="94">
        <v>8</v>
      </c>
      <c r="F82" s="40">
        <v>-8</v>
      </c>
      <c r="G82" s="40"/>
      <c r="H82" s="40">
        <f t="shared" si="12"/>
        <v>8</v>
      </c>
    </row>
    <row r="83" spans="1:9" ht="16.5" customHeight="1" x14ac:dyDescent="0.25">
      <c r="A83" s="73"/>
      <c r="B83" s="126" t="s">
        <v>105</v>
      </c>
      <c r="C83" s="127" t="s">
        <v>106</v>
      </c>
      <c r="D83" s="76">
        <v>7306.33</v>
      </c>
      <c r="E83" s="128">
        <f>E84+E85</f>
        <v>17.91</v>
      </c>
      <c r="F83" s="77"/>
      <c r="G83" s="77"/>
      <c r="H83" s="77">
        <f t="shared" si="12"/>
        <v>7324.24</v>
      </c>
    </row>
    <row r="84" spans="1:9" ht="17.25" customHeight="1" x14ac:dyDescent="0.25">
      <c r="A84" s="78"/>
      <c r="B84" s="115" t="s">
        <v>100</v>
      </c>
      <c r="C84" s="116" t="s">
        <v>41</v>
      </c>
      <c r="D84" s="81">
        <v>581.5</v>
      </c>
      <c r="E84" s="129">
        <f>E87</f>
        <v>26</v>
      </c>
      <c r="F84" s="83"/>
      <c r="G84" s="83"/>
      <c r="H84" s="83">
        <f t="shared" si="12"/>
        <v>607.5</v>
      </c>
    </row>
    <row r="85" spans="1:9" ht="17.25" customHeight="1" x14ac:dyDescent="0.25">
      <c r="A85" s="78"/>
      <c r="B85" s="115" t="s">
        <v>57</v>
      </c>
      <c r="C85" s="116" t="s">
        <v>45</v>
      </c>
      <c r="D85" s="81">
        <v>0</v>
      </c>
      <c r="E85" s="129">
        <f>E89</f>
        <v>-8.09</v>
      </c>
      <c r="F85" s="83"/>
      <c r="G85" s="83"/>
      <c r="H85" s="83">
        <f t="shared" si="12"/>
        <v>-8.09</v>
      </c>
    </row>
    <row r="86" spans="1:9" ht="15" customHeight="1" x14ac:dyDescent="0.25">
      <c r="A86" s="84"/>
      <c r="B86" s="120" t="s">
        <v>107</v>
      </c>
      <c r="C86" s="121" t="s">
        <v>108</v>
      </c>
      <c r="D86" s="87">
        <v>6582.98</v>
      </c>
      <c r="E86" s="88">
        <f>E89+E87</f>
        <v>17.91</v>
      </c>
      <c r="F86" s="89"/>
      <c r="G86" s="89"/>
      <c r="H86" s="89">
        <f t="shared" si="12"/>
        <v>6600.8899999999994</v>
      </c>
    </row>
    <row r="87" spans="1:9" ht="15" customHeight="1" x14ac:dyDescent="0.25">
      <c r="A87" s="90"/>
      <c r="B87" s="109" t="s">
        <v>40</v>
      </c>
      <c r="C87" s="110" t="s">
        <v>41</v>
      </c>
      <c r="D87" s="87">
        <v>462.6</v>
      </c>
      <c r="E87" s="88">
        <f>E88</f>
        <v>26</v>
      </c>
      <c r="F87" s="89"/>
      <c r="G87" s="89"/>
      <c r="H87" s="89">
        <f t="shared" si="12"/>
        <v>488.6</v>
      </c>
    </row>
    <row r="88" spans="1:9" ht="15" customHeight="1" x14ac:dyDescent="0.25">
      <c r="A88" s="90"/>
      <c r="B88" s="124" t="s">
        <v>81</v>
      </c>
      <c r="C88" s="125" t="s">
        <v>82</v>
      </c>
      <c r="D88" s="93">
        <v>350</v>
      </c>
      <c r="E88" s="94">
        <v>26</v>
      </c>
      <c r="F88" s="40"/>
      <c r="G88" s="40"/>
      <c r="H88" s="40">
        <f t="shared" si="12"/>
        <v>376</v>
      </c>
    </row>
    <row r="89" spans="1:9" ht="21.75" customHeight="1" x14ac:dyDescent="0.25">
      <c r="A89" s="90"/>
      <c r="B89" s="85" t="s">
        <v>57</v>
      </c>
      <c r="C89" s="86" t="s">
        <v>45</v>
      </c>
      <c r="D89" s="87">
        <f>D90</f>
        <v>0</v>
      </c>
      <c r="E89" s="87">
        <f>E90+E91</f>
        <v>-8.09</v>
      </c>
      <c r="F89" s="89"/>
      <c r="G89" s="89"/>
      <c r="H89" s="89">
        <f>D89+E89</f>
        <v>-8.09</v>
      </c>
    </row>
    <row r="90" spans="1:9" ht="23.25" customHeight="1" x14ac:dyDescent="0.25">
      <c r="A90" s="90"/>
      <c r="B90" s="91" t="s">
        <v>58</v>
      </c>
      <c r="C90" s="92" t="s">
        <v>59</v>
      </c>
      <c r="D90" s="93">
        <v>0</v>
      </c>
      <c r="E90" s="94">
        <v>-0.5</v>
      </c>
      <c r="F90" s="40"/>
      <c r="G90" s="40"/>
      <c r="H90" s="40">
        <f>D90+E90</f>
        <v>-0.5</v>
      </c>
    </row>
    <row r="91" spans="1:9" ht="25.5" customHeight="1" x14ac:dyDescent="0.25">
      <c r="A91" s="90"/>
      <c r="B91" s="91" t="s">
        <v>109</v>
      </c>
      <c r="C91" s="130" t="s">
        <v>110</v>
      </c>
      <c r="D91" s="93">
        <v>0</v>
      </c>
      <c r="E91" s="94">
        <v>-7.59</v>
      </c>
      <c r="F91" s="40"/>
      <c r="G91" s="40"/>
      <c r="H91" s="40">
        <f>D91+E91</f>
        <v>-7.59</v>
      </c>
    </row>
    <row r="92" spans="1:9" ht="15.75" customHeight="1" x14ac:dyDescent="0.25">
      <c r="A92" s="73"/>
      <c r="B92" s="126" t="s">
        <v>111</v>
      </c>
      <c r="C92" s="127" t="s">
        <v>112</v>
      </c>
      <c r="D92" s="76">
        <v>2408.0500000000002</v>
      </c>
      <c r="E92" s="65">
        <f>E94</f>
        <v>111.35</v>
      </c>
      <c r="F92" s="65"/>
      <c r="G92" s="65"/>
      <c r="H92" s="65">
        <f>SUM(D92:G92)</f>
        <v>2519.4</v>
      </c>
    </row>
    <row r="93" spans="1:9" ht="15.75" customHeight="1" x14ac:dyDescent="0.25">
      <c r="A93" s="78"/>
      <c r="B93" s="115" t="s">
        <v>71</v>
      </c>
      <c r="C93" s="116" t="s">
        <v>72</v>
      </c>
      <c r="D93" s="81">
        <v>1780.65</v>
      </c>
      <c r="E93" s="82">
        <f>E94</f>
        <v>111.35</v>
      </c>
      <c r="F93" s="82"/>
      <c r="G93" s="82"/>
      <c r="H93" s="82">
        <f>SUM(D93:G93)</f>
        <v>1892</v>
      </c>
    </row>
    <row r="94" spans="1:9" ht="15.75" customHeight="1" x14ac:dyDescent="0.25">
      <c r="A94" s="90"/>
      <c r="B94" s="124" t="s">
        <v>113</v>
      </c>
      <c r="C94" s="125" t="s">
        <v>114</v>
      </c>
      <c r="D94" s="93">
        <v>1615.65</v>
      </c>
      <c r="E94" s="94">
        <f>E95</f>
        <v>111.35</v>
      </c>
      <c r="F94" s="94"/>
      <c r="G94" s="94"/>
      <c r="H94" s="94">
        <f>SUM(D94:G94)</f>
        <v>1727</v>
      </c>
    </row>
    <row r="95" spans="1:9" ht="15.75" customHeight="1" x14ac:dyDescent="0.25">
      <c r="A95" s="84"/>
      <c r="B95" s="85" t="s">
        <v>71</v>
      </c>
      <c r="C95" s="121" t="s">
        <v>72</v>
      </c>
      <c r="D95" s="87">
        <v>1530.65</v>
      </c>
      <c r="E95" s="88">
        <f>E96</f>
        <v>111.35</v>
      </c>
      <c r="F95" s="88"/>
      <c r="G95" s="88"/>
      <c r="H95" s="88">
        <f>SUM(D95:G95)</f>
        <v>1642</v>
      </c>
      <c r="I95" s="131"/>
    </row>
    <row r="96" spans="1:9" ht="15.75" customHeight="1" x14ac:dyDescent="0.25">
      <c r="A96" s="84"/>
      <c r="B96" s="124" t="s">
        <v>115</v>
      </c>
      <c r="C96" s="125" t="s">
        <v>90</v>
      </c>
      <c r="D96" s="93">
        <v>650.54999999999995</v>
      </c>
      <c r="E96" s="94">
        <v>111.35</v>
      </c>
      <c r="F96" s="94"/>
      <c r="G96" s="94"/>
      <c r="H96" s="94">
        <f>SUM(D96:G96)</f>
        <v>761.9</v>
      </c>
    </row>
    <row r="97" spans="1:18" x14ac:dyDescent="0.25">
      <c r="A97" s="132"/>
      <c r="B97" s="11"/>
      <c r="C97" s="133"/>
      <c r="D97" s="134"/>
      <c r="E97" s="135"/>
      <c r="F97" s="135"/>
      <c r="G97" s="135"/>
      <c r="H97" s="135"/>
    </row>
    <row r="98" spans="1:18" x14ac:dyDescent="0.25">
      <c r="E98" s="136"/>
      <c r="F98" s="137"/>
      <c r="G98" s="136"/>
    </row>
    <row r="99" spans="1:18" x14ac:dyDescent="0.25">
      <c r="E99" s="136"/>
      <c r="F99" s="137"/>
      <c r="G99" s="136"/>
    </row>
    <row r="100" spans="1:18" x14ac:dyDescent="0.25">
      <c r="A100" s="3"/>
      <c r="B100" s="3" t="s">
        <v>116</v>
      </c>
      <c r="C100" s="3"/>
      <c r="D100" s="3"/>
      <c r="E100" s="2" t="s">
        <v>117</v>
      </c>
      <c r="F100" s="2"/>
      <c r="G100" s="138"/>
      <c r="I100" s="139"/>
      <c r="K100" s="3"/>
      <c r="L100" s="138" t="s">
        <v>118</v>
      </c>
      <c r="M100" s="140"/>
      <c r="N100" s="138"/>
      <c r="O100" s="138"/>
      <c r="P100" s="3"/>
      <c r="Q100" s="138" t="s">
        <v>119</v>
      </c>
      <c r="R100" s="138"/>
    </row>
    <row r="101" spans="1:18" x14ac:dyDescent="0.25">
      <c r="A101" s="3"/>
      <c r="B101" s="3" t="s">
        <v>120</v>
      </c>
      <c r="C101" s="3"/>
      <c r="D101" s="3"/>
      <c r="E101" s="2" t="s">
        <v>121</v>
      </c>
      <c r="F101" s="2"/>
      <c r="G101" s="138"/>
      <c r="K101" s="3"/>
      <c r="L101" s="138" t="s">
        <v>122</v>
      </c>
      <c r="M101" s="140"/>
      <c r="N101" s="138"/>
      <c r="O101" s="138"/>
      <c r="P101" s="3"/>
      <c r="Q101" s="138" t="s">
        <v>123</v>
      </c>
      <c r="R101" s="138"/>
    </row>
    <row r="102" spans="1:18" x14ac:dyDescent="0.25">
      <c r="B102" s="138"/>
      <c r="C102" s="140"/>
      <c r="D102" s="138"/>
      <c r="E102" s="3"/>
      <c r="F102" s="138"/>
      <c r="G102" s="138"/>
      <c r="I102" s="139"/>
      <c r="L102" s="138"/>
      <c r="M102" s="140"/>
      <c r="N102" s="138"/>
      <c r="O102" s="138"/>
      <c r="P102" s="3"/>
      <c r="Q102" s="138" t="s">
        <v>124</v>
      </c>
      <c r="R102" s="138"/>
    </row>
    <row r="138" spans="4:12" x14ac:dyDescent="0.25">
      <c r="D138" s="141"/>
      <c r="E138" s="141"/>
      <c r="G138" s="141"/>
      <c r="H138" s="141"/>
      <c r="J138" s="3"/>
      <c r="K138" s="3"/>
      <c r="L138" s="3"/>
    </row>
    <row r="139" spans="4:12" x14ac:dyDescent="0.25">
      <c r="J139" s="3"/>
      <c r="K139" s="3"/>
      <c r="L139" s="3"/>
    </row>
    <row r="140" spans="4:12" x14ac:dyDescent="0.25">
      <c r="J140" s="3"/>
      <c r="K140" s="3"/>
      <c r="L140" s="3"/>
    </row>
    <row r="141" spans="4:12" x14ac:dyDescent="0.25">
      <c r="J141" s="3"/>
      <c r="K141" s="3"/>
      <c r="L141" s="3"/>
    </row>
    <row r="142" spans="4:12" x14ac:dyDescent="0.25">
      <c r="J142" s="3"/>
      <c r="K142" s="3"/>
      <c r="L142" s="3"/>
    </row>
    <row r="143" spans="4:12" x14ac:dyDescent="0.25">
      <c r="J143" s="3"/>
      <c r="K143" s="3"/>
      <c r="L143" s="3"/>
    </row>
    <row r="144" spans="4:12" x14ac:dyDescent="0.25">
      <c r="J144" s="3"/>
      <c r="K144" s="3"/>
      <c r="L144" s="3"/>
    </row>
    <row r="145" spans="10:12" x14ac:dyDescent="0.25">
      <c r="J145" s="3"/>
      <c r="K145" s="3"/>
      <c r="L145" s="3"/>
    </row>
    <row r="146" spans="10:12" x14ac:dyDescent="0.25">
      <c r="J146" s="3"/>
      <c r="K146" s="3"/>
      <c r="L146" s="3"/>
    </row>
    <row r="147" spans="10:12" x14ac:dyDescent="0.25">
      <c r="J147" s="3"/>
      <c r="K147" s="3"/>
      <c r="L147" s="3"/>
    </row>
    <row r="148" spans="10:12" x14ac:dyDescent="0.25">
      <c r="J148" s="3"/>
      <c r="K148" s="3"/>
      <c r="L148" s="3"/>
    </row>
    <row r="149" spans="10:12" x14ac:dyDescent="0.25">
      <c r="J149" s="3"/>
      <c r="K149" s="3"/>
      <c r="L149" s="3"/>
    </row>
    <row r="150" spans="10:12" x14ac:dyDescent="0.25">
      <c r="J150" s="3"/>
      <c r="K150" s="3"/>
      <c r="L150" s="3"/>
    </row>
    <row r="151" spans="10:12" x14ac:dyDescent="0.25">
      <c r="J151" s="3"/>
      <c r="K151" s="3"/>
      <c r="L151" s="3"/>
    </row>
    <row r="152" spans="10:12" x14ac:dyDescent="0.25">
      <c r="J152" s="3"/>
      <c r="K152" s="3"/>
      <c r="L152" s="3"/>
    </row>
    <row r="153" spans="10:12" x14ac:dyDescent="0.25">
      <c r="J153" s="3"/>
      <c r="K153" s="3"/>
      <c r="L153" s="3"/>
    </row>
    <row r="154" spans="10:12" x14ac:dyDescent="0.25">
      <c r="J154" s="3"/>
      <c r="K154" s="3"/>
      <c r="L154" s="3"/>
    </row>
    <row r="155" spans="10:12" x14ac:dyDescent="0.25">
      <c r="J155" s="3"/>
      <c r="K155" s="3"/>
      <c r="L155" s="3"/>
    </row>
    <row r="156" spans="10:12" x14ac:dyDescent="0.25">
      <c r="J156" s="3"/>
      <c r="K156" s="3"/>
      <c r="L156" s="3"/>
    </row>
    <row r="157" spans="10:12" x14ac:dyDescent="0.25">
      <c r="J157" s="3"/>
      <c r="K157" s="3"/>
      <c r="L157" s="3"/>
    </row>
    <row r="158" spans="10:12" x14ac:dyDescent="0.25">
      <c r="J158" s="3"/>
      <c r="K158" s="3"/>
      <c r="L158" s="3"/>
    </row>
    <row r="159" spans="10:12" x14ac:dyDescent="0.25">
      <c r="J159" s="3"/>
      <c r="K159" s="3"/>
      <c r="L159" s="3"/>
    </row>
    <row r="160" spans="10:12" x14ac:dyDescent="0.25">
      <c r="J160" s="3"/>
      <c r="K160" s="3"/>
      <c r="L160" s="3"/>
    </row>
    <row r="161" spans="10:12" x14ac:dyDescent="0.25">
      <c r="J161" s="3"/>
      <c r="K161" s="3"/>
      <c r="L161" s="3"/>
    </row>
    <row r="162" spans="10:12" x14ac:dyDescent="0.25">
      <c r="J162" s="3"/>
      <c r="K162" s="3"/>
      <c r="L162" s="3"/>
    </row>
    <row r="163" spans="10:12" x14ac:dyDescent="0.25">
      <c r="J163" s="3"/>
      <c r="K163" s="3"/>
      <c r="L163" s="3"/>
    </row>
  </sheetData>
  <mergeCells count="1">
    <mergeCell ref="A4:H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 Local 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Conta2025</dc:creator>
  <cp:lastModifiedBy>Conta2025</cp:lastModifiedBy>
  <dcterms:created xsi:type="dcterms:W3CDTF">2025-05-20T07:09:12Z</dcterms:created>
  <dcterms:modified xsi:type="dcterms:W3CDTF">2025-05-20T07:37:27Z</dcterms:modified>
</cp:coreProperties>
</file>