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cel\Amortizare 2025\"/>
    </mc:Choice>
  </mc:AlternateContent>
  <xr:revisionPtr revIDLastSave="0" documentId="8_{8DF78F16-2162-42C8-8EDC-55E043116E22}" xr6:coauthVersionLast="47" xr6:coauthVersionMax="47" xr10:uidLastSave="{00000000-0000-0000-0000-000000000000}"/>
  <bookViews>
    <workbookView xWindow="-120" yWindow="-120" windowWidth="29040" windowHeight="15720" xr2:uid="{388E7C53-0E51-44B5-9722-A6DE14136F2C}"/>
  </bookViews>
  <sheets>
    <sheet name="27.03.2025" sheetId="1" r:id="rId1"/>
    <sheet name="Punctul C" sheetId="2" r:id="rId2"/>
  </sheet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19" i="2"/>
  <c r="E22" i="2" s="1"/>
  <c r="E17" i="2"/>
  <c r="E14" i="2"/>
  <c r="E11" i="2"/>
  <c r="C385" i="1"/>
  <c r="F384" i="1"/>
  <c r="C384" i="1"/>
  <c r="C383" i="1"/>
  <c r="F382" i="1"/>
  <c r="C382" i="1" s="1"/>
  <c r="C381" i="1"/>
  <c r="F380" i="1"/>
  <c r="C380" i="1" s="1"/>
  <c r="C379" i="1"/>
  <c r="F378" i="1"/>
  <c r="C378" i="1" s="1"/>
  <c r="C377" i="1"/>
  <c r="F376" i="1"/>
  <c r="C376" i="1" s="1"/>
  <c r="C375" i="1"/>
  <c r="F374" i="1"/>
  <c r="C374" i="1" s="1"/>
  <c r="C373" i="1"/>
  <c r="F372" i="1"/>
  <c r="C372" i="1" s="1"/>
  <c r="C371" i="1"/>
  <c r="F370" i="1"/>
  <c r="C370" i="1" s="1"/>
  <c r="C369" i="1"/>
  <c r="F368" i="1"/>
  <c r="C368" i="1"/>
  <c r="C367" i="1"/>
  <c r="F366" i="1"/>
  <c r="C366" i="1" s="1"/>
  <c r="C365" i="1"/>
  <c r="F364" i="1"/>
  <c r="C364" i="1" s="1"/>
  <c r="C363" i="1"/>
  <c r="F362" i="1"/>
  <c r="C362" i="1"/>
  <c r="C361" i="1"/>
  <c r="C360" i="1" s="1"/>
  <c r="F360" i="1"/>
  <c r="C359" i="1"/>
  <c r="F358" i="1"/>
  <c r="C358" i="1"/>
  <c r="C357" i="1"/>
  <c r="F356" i="1"/>
  <c r="C356" i="1" s="1"/>
  <c r="F355" i="1"/>
  <c r="F353" i="1" s="1"/>
  <c r="I354" i="1"/>
  <c r="I352" i="1" s="1"/>
  <c r="H354" i="1"/>
  <c r="G354" i="1"/>
  <c r="I353" i="1"/>
  <c r="I347" i="1" s="1"/>
  <c r="H353" i="1"/>
  <c r="H351" i="1" s="1"/>
  <c r="H350" i="1" s="1"/>
  <c r="G353" i="1"/>
  <c r="G351" i="1" s="1"/>
  <c r="G350" i="1" s="1"/>
  <c r="H352" i="1"/>
  <c r="G352" i="1"/>
  <c r="I351" i="1"/>
  <c r="I350" i="1" s="1"/>
  <c r="H347" i="1"/>
  <c r="H346" i="1" s="1"/>
  <c r="C339" i="1"/>
  <c r="F338" i="1"/>
  <c r="C338" i="1" s="1"/>
  <c r="F337" i="1"/>
  <c r="F336" i="1" s="1"/>
  <c r="C337" i="1"/>
  <c r="C335" i="1" s="1"/>
  <c r="C334" i="1" s="1"/>
  <c r="F335" i="1"/>
  <c r="C331" i="1"/>
  <c r="F330" i="1"/>
  <c r="C330" i="1"/>
  <c r="C327" i="1" s="1"/>
  <c r="C326" i="1" s="1"/>
  <c r="F329" i="1"/>
  <c r="F328" i="1" s="1"/>
  <c r="C329" i="1"/>
  <c r="C328" i="1" s="1"/>
  <c r="F327" i="1"/>
  <c r="F326" i="1"/>
  <c r="F321" i="1"/>
  <c r="C321" i="1" s="1"/>
  <c r="C313" i="1"/>
  <c r="F312" i="1" s="1"/>
  <c r="C311" i="1"/>
  <c r="C310" i="1" s="1"/>
  <c r="I310" i="1"/>
  <c r="H310" i="1"/>
  <c r="G310" i="1"/>
  <c r="F310" i="1"/>
  <c r="C309" i="1"/>
  <c r="C308" i="1" s="1"/>
  <c r="I308" i="1"/>
  <c r="H308" i="1"/>
  <c r="G308" i="1"/>
  <c r="F308" i="1"/>
  <c r="F307" i="1" s="1"/>
  <c r="I307" i="1"/>
  <c r="I306" i="1" s="1"/>
  <c r="I305" i="1" s="1"/>
  <c r="I304" i="1" s="1"/>
  <c r="H307" i="1"/>
  <c r="G307" i="1"/>
  <c r="H306" i="1"/>
  <c r="G306" i="1"/>
  <c r="G305" i="1" s="1"/>
  <c r="H305" i="1"/>
  <c r="C294" i="1"/>
  <c r="I293" i="1"/>
  <c r="I289" i="1" s="1"/>
  <c r="I286" i="1" s="1"/>
  <c r="H293" i="1"/>
  <c r="H289" i="1" s="1"/>
  <c r="H286" i="1" s="1"/>
  <c r="G293" i="1"/>
  <c r="F293" i="1"/>
  <c r="C293" i="1" s="1"/>
  <c r="F292" i="1"/>
  <c r="F290" i="1" s="1"/>
  <c r="F286" i="1" s="1"/>
  <c r="I290" i="1"/>
  <c r="I282" i="1" s="1"/>
  <c r="I255" i="1" s="1"/>
  <c r="I254" i="1" s="1"/>
  <c r="I253" i="1" s="1"/>
  <c r="H290" i="1"/>
  <c r="H81" i="1" s="1"/>
  <c r="H80" i="1" s="1"/>
  <c r="G290" i="1"/>
  <c r="G289" i="1"/>
  <c r="G281" i="1" s="1"/>
  <c r="I285" i="1"/>
  <c r="F285" i="1"/>
  <c r="C285" i="1" s="1"/>
  <c r="I284" i="1"/>
  <c r="I283" i="1" s="1"/>
  <c r="H282" i="1"/>
  <c r="H255" i="1" s="1"/>
  <c r="H254" i="1" s="1"/>
  <c r="H253" i="1" s="1"/>
  <c r="G282" i="1"/>
  <c r="G255" i="1" s="1"/>
  <c r="I281" i="1"/>
  <c r="C278" i="1"/>
  <c r="G277" i="1"/>
  <c r="F277" i="1"/>
  <c r="C277" i="1" s="1"/>
  <c r="I276" i="1"/>
  <c r="I275" i="1" s="1"/>
  <c r="I274" i="1" s="1"/>
  <c r="I273" i="1" s="1"/>
  <c r="H276" i="1"/>
  <c r="G276" i="1"/>
  <c r="G274" i="1" s="1"/>
  <c r="G273" i="1" s="1"/>
  <c r="F276" i="1"/>
  <c r="F274" i="1" s="1"/>
  <c r="F273" i="1" s="1"/>
  <c r="C276" i="1"/>
  <c r="H275" i="1"/>
  <c r="G275" i="1"/>
  <c r="F275" i="1"/>
  <c r="H274" i="1"/>
  <c r="H273" i="1" s="1"/>
  <c r="C271" i="1"/>
  <c r="C270" i="1" s="1"/>
  <c r="F270" i="1"/>
  <c r="C269" i="1"/>
  <c r="G268" i="1"/>
  <c r="F268" i="1"/>
  <c r="C268" i="1" s="1"/>
  <c r="C267" i="1"/>
  <c r="F266" i="1"/>
  <c r="C266" i="1" s="1"/>
  <c r="C265" i="1"/>
  <c r="C264" i="1" s="1"/>
  <c r="F264" i="1"/>
  <c r="D264" i="1"/>
  <c r="C263" i="1"/>
  <c r="F262" i="1"/>
  <c r="C262" i="1" s="1"/>
  <c r="D262" i="1"/>
  <c r="C261" i="1"/>
  <c r="C260" i="1" s="1"/>
  <c r="F260" i="1"/>
  <c r="D260" i="1"/>
  <c r="C259" i="1"/>
  <c r="C258" i="1" s="1"/>
  <c r="I258" i="1"/>
  <c r="H258" i="1"/>
  <c r="G258" i="1"/>
  <c r="F258" i="1"/>
  <c r="D258" i="1"/>
  <c r="C257" i="1"/>
  <c r="C256" i="1" s="1"/>
  <c r="I256" i="1"/>
  <c r="H256" i="1"/>
  <c r="G256" i="1"/>
  <c r="F256" i="1"/>
  <c r="D256" i="1"/>
  <c r="F255" i="1"/>
  <c r="D255" i="1"/>
  <c r="D254" i="1" s="1"/>
  <c r="D253" i="1" s="1"/>
  <c r="G254" i="1"/>
  <c r="G253" i="1" s="1"/>
  <c r="G247" i="1" s="1"/>
  <c r="G243" i="1" s="1"/>
  <c r="G242" i="1" s="1"/>
  <c r="G252" i="1"/>
  <c r="F249" i="1"/>
  <c r="D249" i="1"/>
  <c r="D248" i="1" s="1"/>
  <c r="C249" i="1"/>
  <c r="F248" i="1"/>
  <c r="C248" i="1" s="1"/>
  <c r="G246" i="1"/>
  <c r="G245" i="1"/>
  <c r="G244" i="1" s="1"/>
  <c r="F245" i="1"/>
  <c r="C245" i="1" s="1"/>
  <c r="C237" i="1"/>
  <c r="C236" i="1" s="1"/>
  <c r="I236" i="1"/>
  <c r="H236" i="1"/>
  <c r="G236" i="1"/>
  <c r="F236" i="1"/>
  <c r="F235" i="1"/>
  <c r="F233" i="1" s="1"/>
  <c r="C235" i="1"/>
  <c r="I234" i="1"/>
  <c r="H234" i="1"/>
  <c r="G234" i="1"/>
  <c r="F234" i="1"/>
  <c r="F232" i="1" s="1"/>
  <c r="I233" i="1"/>
  <c r="H233" i="1"/>
  <c r="H232" i="1" s="1"/>
  <c r="H228" i="1" s="1"/>
  <c r="G233" i="1"/>
  <c r="G232" i="1" s="1"/>
  <c r="I232" i="1"/>
  <c r="I228" i="1" s="1"/>
  <c r="I229" i="1"/>
  <c r="I227" i="1" s="1"/>
  <c r="H229" i="1"/>
  <c r="G229" i="1"/>
  <c r="G227" i="1" s="1"/>
  <c r="G226" i="1" s="1"/>
  <c r="F229" i="1"/>
  <c r="F227" i="1" s="1"/>
  <c r="G228" i="1"/>
  <c r="F228" i="1"/>
  <c r="H227" i="1"/>
  <c r="H226" i="1" s="1"/>
  <c r="I226" i="1"/>
  <c r="F225" i="1"/>
  <c r="C220" i="1"/>
  <c r="I219" i="1"/>
  <c r="H219" i="1"/>
  <c r="G219" i="1"/>
  <c r="F219" i="1"/>
  <c r="D219" i="1"/>
  <c r="C219" i="1"/>
  <c r="F218" i="1"/>
  <c r="D218" i="1"/>
  <c r="C218" i="1" s="1"/>
  <c r="I217" i="1"/>
  <c r="H217" i="1"/>
  <c r="G217" i="1"/>
  <c r="F217" i="1"/>
  <c r="D217" i="1"/>
  <c r="D216" i="1" s="1"/>
  <c r="D215" i="1" s="1"/>
  <c r="I216" i="1"/>
  <c r="H216" i="1"/>
  <c r="H215" i="1" s="1"/>
  <c r="H211" i="1" s="1"/>
  <c r="G216" i="1"/>
  <c r="G215" i="1" s="1"/>
  <c r="F216" i="1"/>
  <c r="I215" i="1"/>
  <c r="I211" i="1" s="1"/>
  <c r="F215" i="1"/>
  <c r="I212" i="1"/>
  <c r="H212" i="1"/>
  <c r="G212" i="1"/>
  <c r="F212" i="1"/>
  <c r="D212" i="1"/>
  <c r="D211" i="1" s="1"/>
  <c r="G211" i="1"/>
  <c r="F211" i="1"/>
  <c r="I210" i="1"/>
  <c r="I209" i="1" s="1"/>
  <c r="I207" i="1" s="1"/>
  <c r="H210" i="1"/>
  <c r="H209" i="1" s="1"/>
  <c r="H207" i="1" s="1"/>
  <c r="G210" i="1"/>
  <c r="F210" i="1"/>
  <c r="D210" i="1"/>
  <c r="D209" i="1" s="1"/>
  <c r="D207" i="1" s="1"/>
  <c r="G209" i="1"/>
  <c r="G208" i="1" s="1"/>
  <c r="F209" i="1"/>
  <c r="I208" i="1"/>
  <c r="H208" i="1"/>
  <c r="F208" i="1"/>
  <c r="F207" i="1"/>
  <c r="C204" i="1"/>
  <c r="C203" i="1" s="1"/>
  <c r="F203" i="1"/>
  <c r="F198" i="1" s="1"/>
  <c r="F197" i="1" s="1"/>
  <c r="C202" i="1"/>
  <c r="F201" i="1"/>
  <c r="D201" i="1"/>
  <c r="C201" i="1"/>
  <c r="C200" i="1"/>
  <c r="F199" i="1"/>
  <c r="D199" i="1"/>
  <c r="C199" i="1"/>
  <c r="D198" i="1"/>
  <c r="D197" i="1" s="1"/>
  <c r="D196" i="1" s="1"/>
  <c r="D195" i="1" s="1"/>
  <c r="F195" i="1"/>
  <c r="I192" i="1"/>
  <c r="H192" i="1"/>
  <c r="H191" i="1" s="1"/>
  <c r="G192" i="1"/>
  <c r="G191" i="1" s="1"/>
  <c r="F192" i="1"/>
  <c r="C192" i="1" s="1"/>
  <c r="C191" i="1" s="1"/>
  <c r="I191" i="1"/>
  <c r="F191" i="1"/>
  <c r="I190" i="1"/>
  <c r="I189" i="1" s="1"/>
  <c r="H190" i="1"/>
  <c r="H188" i="1" s="1"/>
  <c r="H187" i="1" s="1"/>
  <c r="G190" i="1"/>
  <c r="G188" i="1" s="1"/>
  <c r="G187" i="1" s="1"/>
  <c r="F190" i="1"/>
  <c r="F189" i="1" s="1"/>
  <c r="D190" i="1"/>
  <c r="H189" i="1"/>
  <c r="G189" i="1"/>
  <c r="E188" i="1"/>
  <c r="E186" i="1" s="1"/>
  <c r="E185" i="1" s="1"/>
  <c r="I186" i="1"/>
  <c r="H186" i="1"/>
  <c r="G186" i="1"/>
  <c r="I185" i="1"/>
  <c r="H185" i="1"/>
  <c r="G185" i="1"/>
  <c r="C182" i="1"/>
  <c r="F181" i="1"/>
  <c r="C181" i="1" s="1"/>
  <c r="F180" i="1"/>
  <c r="F179" i="1" s="1"/>
  <c r="F178" i="1"/>
  <c r="C178" i="1" s="1"/>
  <c r="C177" i="1" s="1"/>
  <c r="C175" i="1"/>
  <c r="C174" i="1" s="1"/>
  <c r="F174" i="1"/>
  <c r="D174" i="1"/>
  <c r="C173" i="1"/>
  <c r="F172" i="1"/>
  <c r="C172" i="1" s="1"/>
  <c r="D172" i="1"/>
  <c r="C171" i="1"/>
  <c r="L170" i="1"/>
  <c r="F170" i="1"/>
  <c r="D170" i="1"/>
  <c r="C170" i="1"/>
  <c r="C169" i="1"/>
  <c r="C168" i="1" s="1"/>
  <c r="I168" i="1"/>
  <c r="H168" i="1"/>
  <c r="G168" i="1"/>
  <c r="F168" i="1"/>
  <c r="D168" i="1"/>
  <c r="C167" i="1"/>
  <c r="I166" i="1"/>
  <c r="H166" i="1"/>
  <c r="G166" i="1"/>
  <c r="F166" i="1"/>
  <c r="D166" i="1"/>
  <c r="C166" i="1" s="1"/>
  <c r="I165" i="1"/>
  <c r="H165" i="1"/>
  <c r="H164" i="1" s="1"/>
  <c r="G165" i="1"/>
  <c r="G164" i="1" s="1"/>
  <c r="F165" i="1"/>
  <c r="C165" i="1" s="1"/>
  <c r="D165" i="1"/>
  <c r="I164" i="1"/>
  <c r="I163" i="1" s="1"/>
  <c r="I159" i="1" s="1"/>
  <c r="F164" i="1"/>
  <c r="D164" i="1"/>
  <c r="H163" i="1"/>
  <c r="H162" i="1" s="1"/>
  <c r="G163" i="1"/>
  <c r="G162" i="1" s="1"/>
  <c r="F163" i="1"/>
  <c r="F162" i="1" s="1"/>
  <c r="G159" i="1"/>
  <c r="G158" i="1" s="1"/>
  <c r="D159" i="1"/>
  <c r="I158" i="1"/>
  <c r="D158" i="1"/>
  <c r="F157" i="1"/>
  <c r="F43" i="1" s="1"/>
  <c r="D157" i="1"/>
  <c r="D156" i="1" s="1"/>
  <c r="F155" i="1"/>
  <c r="F154" i="1" s="1"/>
  <c r="D155" i="1"/>
  <c r="D154" i="1" s="1"/>
  <c r="D153" i="1"/>
  <c r="G152" i="1"/>
  <c r="G151" i="1"/>
  <c r="G150" i="1"/>
  <c r="C147" i="1"/>
  <c r="C146" i="1" s="1"/>
  <c r="F146" i="1"/>
  <c r="C145" i="1"/>
  <c r="F144" i="1"/>
  <c r="C144" i="1" s="1"/>
  <c r="F143" i="1"/>
  <c r="F142" i="1" s="1"/>
  <c r="C142" i="1" s="1"/>
  <c r="C120" i="1"/>
  <c r="C119" i="1"/>
  <c r="F118" i="1"/>
  <c r="C118" i="1" s="1"/>
  <c r="F116" i="1"/>
  <c r="C116" i="1" s="1"/>
  <c r="I113" i="1"/>
  <c r="H113" i="1"/>
  <c r="H111" i="1" s="1"/>
  <c r="H110" i="1" s="1"/>
  <c r="G113" i="1"/>
  <c r="G111" i="1" s="1"/>
  <c r="G110" i="1" s="1"/>
  <c r="F113" i="1"/>
  <c r="I112" i="1"/>
  <c r="H112" i="1"/>
  <c r="F112" i="1"/>
  <c r="C112" i="1" s="1"/>
  <c r="I111" i="1"/>
  <c r="I110" i="1" s="1"/>
  <c r="F110" i="1"/>
  <c r="F108" i="1" s="1"/>
  <c r="I109" i="1"/>
  <c r="H109" i="1"/>
  <c r="G109" i="1"/>
  <c r="I108" i="1"/>
  <c r="H108" i="1"/>
  <c r="G108" i="1"/>
  <c r="C105" i="1"/>
  <c r="I104" i="1"/>
  <c r="I97" i="1" s="1"/>
  <c r="H104" i="1"/>
  <c r="H97" i="1" s="1"/>
  <c r="G104" i="1"/>
  <c r="C104" i="1"/>
  <c r="I103" i="1"/>
  <c r="I102" i="1" s="1"/>
  <c r="I101" i="1" s="1"/>
  <c r="I100" i="1" s="1"/>
  <c r="H103" i="1"/>
  <c r="G103" i="1"/>
  <c r="F103" i="1"/>
  <c r="F101" i="1" s="1"/>
  <c r="H102" i="1"/>
  <c r="H101" i="1" s="1"/>
  <c r="H53" i="1" s="1"/>
  <c r="G102" i="1"/>
  <c r="F102" i="1"/>
  <c r="F100" i="1" s="1"/>
  <c r="G101" i="1"/>
  <c r="G100" i="1" s="1"/>
  <c r="I98" i="1"/>
  <c r="I96" i="1" s="1"/>
  <c r="I94" i="1" s="1"/>
  <c r="I93" i="1" s="1"/>
  <c r="H98" i="1"/>
  <c r="G98" i="1"/>
  <c r="G96" i="1" s="1"/>
  <c r="F98" i="1"/>
  <c r="F96" i="1" s="1"/>
  <c r="F93" i="1" s="1"/>
  <c r="G97" i="1"/>
  <c r="H96" i="1"/>
  <c r="H94" i="1" s="1"/>
  <c r="H93" i="1" s="1"/>
  <c r="F90" i="1"/>
  <c r="C90" i="1" s="1"/>
  <c r="C89" i="1" s="1"/>
  <c r="F89" i="1"/>
  <c r="F83" i="1"/>
  <c r="F82" i="1" s="1"/>
  <c r="C83" i="1"/>
  <c r="C82" i="1" s="1"/>
  <c r="G81" i="1"/>
  <c r="G80" i="1" s="1"/>
  <c r="F59" i="1"/>
  <c r="C59" i="1" s="1"/>
  <c r="C58" i="1" s="1"/>
  <c r="C55" i="1" s="1"/>
  <c r="C54" i="1" s="1"/>
  <c r="C57" i="1"/>
  <c r="F56" i="1"/>
  <c r="C56" i="1"/>
  <c r="I53" i="1"/>
  <c r="I52" i="1" s="1"/>
  <c r="F53" i="1"/>
  <c r="F51" i="1" s="1"/>
  <c r="C53" i="1"/>
  <c r="C52" i="1" s="1"/>
  <c r="I45" i="1"/>
  <c r="I44" i="1" s="1"/>
  <c r="H45" i="1"/>
  <c r="H44" i="1" s="1"/>
  <c r="G45" i="1"/>
  <c r="G44" i="1" s="1"/>
  <c r="F45" i="1"/>
  <c r="C45" i="1"/>
  <c r="F44" i="1"/>
  <c r="C44" i="1" s="1"/>
  <c r="D43" i="1"/>
  <c r="D42" i="1" s="1"/>
  <c r="F41" i="1"/>
  <c r="D41" i="1"/>
  <c r="C41" i="1" s="1"/>
  <c r="G39" i="1"/>
  <c r="F39" i="1"/>
  <c r="C39" i="1" s="1"/>
  <c r="G38" i="1"/>
  <c r="I37" i="1"/>
  <c r="I35" i="1" s="1"/>
  <c r="I34" i="1" s="1"/>
  <c r="C29" i="1"/>
  <c r="I28" i="1"/>
  <c r="H28" i="1"/>
  <c r="G28" i="1"/>
  <c r="F28" i="1"/>
  <c r="C28" i="1"/>
  <c r="I23" i="1"/>
  <c r="H23" i="1"/>
  <c r="H22" i="1" s="1"/>
  <c r="G23" i="1"/>
  <c r="G22" i="1" s="1"/>
  <c r="I22" i="1"/>
  <c r="I21" i="1"/>
  <c r="H21" i="1"/>
  <c r="H20" i="1" s="1"/>
  <c r="G21" i="1"/>
  <c r="G20" i="1" s="1"/>
  <c r="I20" i="1"/>
  <c r="I19" i="1"/>
  <c r="H19" i="1"/>
  <c r="G19" i="1"/>
  <c r="G18" i="1" s="1"/>
  <c r="F19" i="1"/>
  <c r="C19" i="1" s="1"/>
  <c r="C18" i="1" s="1"/>
  <c r="I18" i="1"/>
  <c r="H18" i="1"/>
  <c r="F354" i="1" l="1"/>
  <c r="C354" i="1" s="1"/>
  <c r="C355" i="1"/>
  <c r="G225" i="1"/>
  <c r="G224" i="1"/>
  <c r="I345" i="1"/>
  <c r="I346" i="1"/>
  <c r="G240" i="1"/>
  <c r="G241" i="1"/>
  <c r="H284" i="1"/>
  <c r="H283" i="1" s="1"/>
  <c r="H285" i="1"/>
  <c r="C336" i="1"/>
  <c r="F334" i="1"/>
  <c r="F23" i="1"/>
  <c r="F22" i="1" s="1"/>
  <c r="F42" i="1"/>
  <c r="H247" i="1"/>
  <c r="H246" i="1" s="1"/>
  <c r="H243" i="1" s="1"/>
  <c r="H242" i="1" s="1"/>
  <c r="H240" i="1" s="1"/>
  <c r="H252" i="1"/>
  <c r="F305" i="1"/>
  <c r="F306" i="1"/>
  <c r="C307" i="1"/>
  <c r="C306" i="1" s="1"/>
  <c r="C312" i="1"/>
  <c r="H345" i="1"/>
  <c r="F38" i="1"/>
  <c r="C38" i="1" s="1"/>
  <c r="G37" i="1"/>
  <c r="C43" i="1"/>
  <c r="G67" i="1"/>
  <c r="G65" i="1" s="1"/>
  <c r="G63" i="1" s="1"/>
  <c r="G62" i="1" s="1"/>
  <c r="C103" i="1"/>
  <c r="C102" i="1" s="1"/>
  <c r="F117" i="1"/>
  <c r="C117" i="1" s="1"/>
  <c r="F141" i="1"/>
  <c r="F140" i="1" s="1"/>
  <c r="F136" i="1" s="1"/>
  <c r="F156" i="1"/>
  <c r="H159" i="1"/>
  <c r="H158" i="1" s="1"/>
  <c r="F188" i="1"/>
  <c r="F187" i="1" s="1"/>
  <c r="F185" i="1" s="1"/>
  <c r="G207" i="1"/>
  <c r="H281" i="1"/>
  <c r="F283" i="1"/>
  <c r="C283" i="1" s="1"/>
  <c r="G347" i="1"/>
  <c r="C157" i="1"/>
  <c r="C156" i="1" s="1"/>
  <c r="C244" i="1"/>
  <c r="F37" i="1"/>
  <c r="F36" i="1" s="1"/>
  <c r="F52" i="1"/>
  <c r="F55" i="1"/>
  <c r="F54" i="1" s="1"/>
  <c r="F58" i="1"/>
  <c r="G79" i="1"/>
  <c r="C98" i="1"/>
  <c r="C97" i="1" s="1"/>
  <c r="C95" i="1" s="1"/>
  <c r="C93" i="1" s="1"/>
  <c r="I162" i="1"/>
  <c r="C210" i="1"/>
  <c r="C209" i="1" s="1"/>
  <c r="C207" i="1" s="1"/>
  <c r="C212" i="1"/>
  <c r="C211" i="1" s="1"/>
  <c r="F244" i="1"/>
  <c r="E43" i="2"/>
  <c r="I17" i="1"/>
  <c r="G36" i="1"/>
  <c r="G35" i="1"/>
  <c r="G34" i="1" s="1"/>
  <c r="C51" i="1"/>
  <c r="F50" i="1"/>
  <c r="F49" i="1"/>
  <c r="H52" i="1"/>
  <c r="H51" i="1"/>
  <c r="H49" i="1" s="1"/>
  <c r="H50" i="1"/>
  <c r="H48" i="1" s="1"/>
  <c r="I252" i="1"/>
  <c r="I247" i="1"/>
  <c r="I246" i="1" s="1"/>
  <c r="I243" i="1" s="1"/>
  <c r="I242" i="1" s="1"/>
  <c r="C96" i="1"/>
  <c r="C94" i="1" s="1"/>
  <c r="C113" i="1"/>
  <c r="F111" i="1"/>
  <c r="N37" i="1"/>
  <c r="D40" i="1"/>
  <c r="I50" i="1"/>
  <c r="I48" i="1" s="1"/>
  <c r="C101" i="1"/>
  <c r="C100" i="1" s="1"/>
  <c r="G112" i="1"/>
  <c r="F134" i="1"/>
  <c r="C136" i="1"/>
  <c r="F177" i="1"/>
  <c r="F159" i="1"/>
  <c r="I188" i="1"/>
  <c r="I187" i="1" s="1"/>
  <c r="C190" i="1"/>
  <c r="D188" i="1"/>
  <c r="D189" i="1"/>
  <c r="F196" i="1"/>
  <c r="C208" i="1"/>
  <c r="H241" i="1"/>
  <c r="C286" i="1"/>
  <c r="F247" i="1"/>
  <c r="F284" i="1"/>
  <c r="H302" i="1"/>
  <c r="H301" i="1" s="1"/>
  <c r="H300" i="1" s="1"/>
  <c r="H299" i="1" s="1"/>
  <c r="H304" i="1"/>
  <c r="F320" i="1"/>
  <c r="C320" i="1" s="1"/>
  <c r="F18" i="1"/>
  <c r="D21" i="1"/>
  <c r="D23" i="1"/>
  <c r="I36" i="1"/>
  <c r="F40" i="1"/>
  <c r="I51" i="1"/>
  <c r="I49" i="1" s="1"/>
  <c r="G53" i="1"/>
  <c r="H67" i="1"/>
  <c r="H65" i="1" s="1"/>
  <c r="H63" i="1" s="1"/>
  <c r="H62" i="1" s="1"/>
  <c r="H79" i="1"/>
  <c r="F81" i="1"/>
  <c r="I95" i="1"/>
  <c r="H100" i="1"/>
  <c r="C110" i="1"/>
  <c r="C143" i="1"/>
  <c r="C141" i="1" s="1"/>
  <c r="C140" i="1" s="1"/>
  <c r="D151" i="1"/>
  <c r="C180" i="1"/>
  <c r="C179" i="1" s="1"/>
  <c r="F186" i="1"/>
  <c r="D208" i="1"/>
  <c r="C217" i="1"/>
  <c r="C216" i="1"/>
  <c r="C215" i="1" s="1"/>
  <c r="C234" i="1"/>
  <c r="C233" i="1"/>
  <c r="C232" i="1" s="1"/>
  <c r="D252" i="1"/>
  <c r="D247" i="1"/>
  <c r="G286" i="1"/>
  <c r="I302" i="1"/>
  <c r="I301" i="1" s="1"/>
  <c r="I300" i="1" s="1"/>
  <c r="I299" i="1" s="1"/>
  <c r="H344" i="1"/>
  <c r="H343" i="1"/>
  <c r="C353" i="1"/>
  <c r="C351" i="1" s="1"/>
  <c r="C350" i="1" s="1"/>
  <c r="F352" i="1"/>
  <c r="F351" i="1"/>
  <c r="F347" i="1" s="1"/>
  <c r="C164" i="1"/>
  <c r="D163" i="1"/>
  <c r="I224" i="1"/>
  <c r="I225" i="1"/>
  <c r="G304" i="1"/>
  <c r="G302" i="1"/>
  <c r="G301" i="1" s="1"/>
  <c r="G300" i="1" s="1"/>
  <c r="G299" i="1" s="1"/>
  <c r="I81" i="1"/>
  <c r="H95" i="1"/>
  <c r="F97" i="1"/>
  <c r="F95" i="1" s="1"/>
  <c r="F94" i="1" s="1"/>
  <c r="D152" i="1"/>
  <c r="D150" i="1" s="1"/>
  <c r="E187" i="1"/>
  <c r="H37" i="1"/>
  <c r="F69" i="1"/>
  <c r="G95" i="1"/>
  <c r="G94" i="1"/>
  <c r="G93" i="1" s="1"/>
  <c r="F137" i="1"/>
  <c r="C155" i="1"/>
  <c r="C154" i="1" s="1"/>
  <c r="C198" i="1"/>
  <c r="H225" i="1"/>
  <c r="H224" i="1"/>
  <c r="F254" i="1"/>
  <c r="F253" i="1"/>
  <c r="F252" i="1" s="1"/>
  <c r="F281" i="1"/>
  <c r="I343" i="1"/>
  <c r="I344" i="1"/>
  <c r="C229" i="1"/>
  <c r="C228" i="1" s="1"/>
  <c r="C275" i="1"/>
  <c r="C274" i="1"/>
  <c r="C273" i="1" s="1"/>
  <c r="C305" i="1"/>
  <c r="C304" i="1" s="1"/>
  <c r="F304" i="1"/>
  <c r="C227" i="1"/>
  <c r="F226" i="1"/>
  <c r="F224" i="1" s="1"/>
  <c r="C255" i="1"/>
  <c r="C254" i="1" s="1"/>
  <c r="C253" i="1"/>
  <c r="C252" i="1" s="1"/>
  <c r="C292" i="1"/>
  <c r="C290" i="1" s="1"/>
  <c r="C289" i="1" s="1"/>
  <c r="F291" i="1"/>
  <c r="F302" i="1"/>
  <c r="G77" i="1" l="1"/>
  <c r="G78" i="1"/>
  <c r="G76" i="1" s="1"/>
  <c r="F35" i="1"/>
  <c r="F34" i="1" s="1"/>
  <c r="H25" i="1"/>
  <c r="H24" i="1" s="1"/>
  <c r="H16" i="1" s="1"/>
  <c r="F115" i="1"/>
  <c r="C115" i="1" s="1"/>
  <c r="C40" i="1"/>
  <c r="G345" i="1"/>
  <c r="G346" i="1"/>
  <c r="C69" i="1"/>
  <c r="C68" i="1" s="1"/>
  <c r="F68" i="1"/>
  <c r="G298" i="1"/>
  <c r="G297" i="1"/>
  <c r="D162" i="1"/>
  <c r="C162" i="1" s="1"/>
  <c r="C163" i="1"/>
  <c r="G285" i="1"/>
  <c r="G284" i="1"/>
  <c r="G283" i="1" s="1"/>
  <c r="F80" i="1"/>
  <c r="C80" i="1" s="1"/>
  <c r="C81" i="1"/>
  <c r="F79" i="1"/>
  <c r="F67" i="1"/>
  <c r="C23" i="1"/>
  <c r="D22" i="1"/>
  <c r="C22" i="1" s="1"/>
  <c r="L249" i="1"/>
  <c r="F243" i="1"/>
  <c r="F246" i="1"/>
  <c r="C188" i="1"/>
  <c r="C189" i="1"/>
  <c r="F300" i="1"/>
  <c r="C302" i="1"/>
  <c r="C301" i="1" s="1"/>
  <c r="F301" i="1"/>
  <c r="F299" i="1" s="1"/>
  <c r="F297" i="1" s="1"/>
  <c r="F135" i="1"/>
  <c r="C137" i="1"/>
  <c r="H35" i="1"/>
  <c r="H34" i="1" s="1"/>
  <c r="H17" i="1"/>
  <c r="H36" i="1"/>
  <c r="H323" i="1"/>
  <c r="H87" i="1"/>
  <c r="H342" i="1"/>
  <c r="D246" i="1"/>
  <c r="D243" i="1"/>
  <c r="C247" i="1"/>
  <c r="C246" i="1" s="1"/>
  <c r="D45" i="1"/>
  <c r="H78" i="1"/>
  <c r="H76" i="1" s="1"/>
  <c r="H77" i="1"/>
  <c r="D20" i="1"/>
  <c r="F132" i="1"/>
  <c r="F128" i="1" s="1"/>
  <c r="C134" i="1"/>
  <c r="F21" i="1"/>
  <c r="F20" i="1" s="1"/>
  <c r="F289" i="1"/>
  <c r="C291" i="1"/>
  <c r="I323" i="1"/>
  <c r="I342" i="1"/>
  <c r="I87" i="1"/>
  <c r="C347" i="1"/>
  <c r="F345" i="1"/>
  <c r="H298" i="1"/>
  <c r="H297" i="1"/>
  <c r="F153" i="1"/>
  <c r="F158" i="1"/>
  <c r="C159" i="1"/>
  <c r="C158" i="1" s="1"/>
  <c r="F109" i="1"/>
  <c r="C111" i="1"/>
  <c r="C109" i="1" s="1"/>
  <c r="C108" i="1" s="1"/>
  <c r="C49" i="1"/>
  <c r="F48" i="1"/>
  <c r="C48" i="1" s="1"/>
  <c r="C226" i="1"/>
  <c r="C224" i="1" s="1"/>
  <c r="C225" i="1"/>
  <c r="C196" i="1"/>
  <c r="C195" i="1" s="1"/>
  <c r="C197" i="1"/>
  <c r="I79" i="1"/>
  <c r="I67" i="1"/>
  <c r="I80" i="1"/>
  <c r="C352" i="1"/>
  <c r="F350" i="1"/>
  <c r="F346" i="1" s="1"/>
  <c r="I297" i="1"/>
  <c r="I298" i="1"/>
  <c r="G50" i="1"/>
  <c r="G25" i="1"/>
  <c r="G24" i="1" s="1"/>
  <c r="G16" i="1" s="1"/>
  <c r="G52" i="1"/>
  <c r="G51" i="1"/>
  <c r="G49" i="1" s="1"/>
  <c r="F282" i="1"/>
  <c r="C284" i="1"/>
  <c r="C282" i="1" s="1"/>
  <c r="C281" i="1" s="1"/>
  <c r="D186" i="1"/>
  <c r="D185" i="1" s="1"/>
  <c r="D187" i="1"/>
  <c r="I241" i="1"/>
  <c r="I240" i="1"/>
  <c r="C50" i="1"/>
  <c r="G344" i="1" l="1"/>
  <c r="G343" i="1"/>
  <c r="C20" i="1"/>
  <c r="G48" i="1"/>
  <c r="G17" i="1"/>
  <c r="I85" i="1"/>
  <c r="I84" i="1" s="1"/>
  <c r="I86" i="1"/>
  <c r="I31" i="1"/>
  <c r="I30" i="1" s="1"/>
  <c r="I27" i="1" s="1"/>
  <c r="I26" i="1" s="1"/>
  <c r="C79" i="1"/>
  <c r="F78" i="1"/>
  <c r="C78" i="1" s="1"/>
  <c r="C21" i="1"/>
  <c r="H86" i="1"/>
  <c r="H31" i="1"/>
  <c r="H30" i="1" s="1"/>
  <c r="H27" i="1" s="1"/>
  <c r="H26" i="1" s="1"/>
  <c r="H15" i="1" s="1"/>
  <c r="H14" i="1" s="1"/>
  <c r="H85" i="1"/>
  <c r="H84" i="1" s="1"/>
  <c r="I65" i="1"/>
  <c r="I63" i="1" s="1"/>
  <c r="I62" i="1" s="1"/>
  <c r="I25" i="1"/>
  <c r="I24" i="1" s="1"/>
  <c r="I16" i="1" s="1"/>
  <c r="F152" i="1"/>
  <c r="F150" i="1" s="1"/>
  <c r="F151" i="1"/>
  <c r="C153" i="1"/>
  <c r="C345" i="1"/>
  <c r="C343" i="1" s="1"/>
  <c r="C342" i="1" s="1"/>
  <c r="F343" i="1"/>
  <c r="I322" i="1"/>
  <c r="I317" i="1"/>
  <c r="I316" i="1" s="1"/>
  <c r="D241" i="1"/>
  <c r="C243" i="1"/>
  <c r="D242" i="1"/>
  <c r="D240" i="1" s="1"/>
  <c r="H322" i="1"/>
  <c r="H317" i="1"/>
  <c r="H316" i="1" s="1"/>
  <c r="C300" i="1"/>
  <c r="F298" i="1"/>
  <c r="F242" i="1"/>
  <c r="F240" i="1" s="1"/>
  <c r="F241" i="1"/>
  <c r="D44" i="1"/>
  <c r="D37" i="1"/>
  <c r="C187" i="1"/>
  <c r="C186" i="1"/>
  <c r="C185" i="1" s="1"/>
  <c r="C346" i="1"/>
  <c r="F344" i="1"/>
  <c r="I78" i="1"/>
  <c r="I76" i="1" s="1"/>
  <c r="I77" i="1"/>
  <c r="F126" i="1"/>
  <c r="C128" i="1"/>
  <c r="F133" i="1"/>
  <c r="F129" i="1" s="1"/>
  <c r="C135" i="1"/>
  <c r="C133" i="1" s="1"/>
  <c r="C132" i="1" s="1"/>
  <c r="C67" i="1"/>
  <c r="F66" i="1"/>
  <c r="C66" i="1" s="1"/>
  <c r="F65" i="1"/>
  <c r="F25" i="1"/>
  <c r="F24" i="1" s="1"/>
  <c r="F16" i="1" s="1"/>
  <c r="G87" i="1" l="1"/>
  <c r="G342" i="1"/>
  <c r="G323" i="1"/>
  <c r="F64" i="1"/>
  <c r="C65" i="1"/>
  <c r="F342" i="1"/>
  <c r="C344" i="1"/>
  <c r="C37" i="1"/>
  <c r="D36" i="1"/>
  <c r="D35" i="1"/>
  <c r="C126" i="1"/>
  <c r="C124" i="1" s="1"/>
  <c r="F125" i="1"/>
  <c r="C299" i="1"/>
  <c r="C297" i="1" s="1"/>
  <c r="C298" i="1"/>
  <c r="C241" i="1"/>
  <c r="C242" i="1"/>
  <c r="C240" i="1" s="1"/>
  <c r="F87" i="1"/>
  <c r="F323" i="1"/>
  <c r="I15" i="1"/>
  <c r="I14" i="1" s="1"/>
  <c r="F127" i="1"/>
  <c r="C129" i="1"/>
  <c r="C152" i="1"/>
  <c r="C150" i="1" s="1"/>
  <c r="C151" i="1"/>
  <c r="G86" i="1" l="1"/>
  <c r="G85" i="1"/>
  <c r="G84" i="1" s="1"/>
  <c r="G31" i="1"/>
  <c r="G30" i="1" s="1"/>
  <c r="G27" i="1" s="1"/>
  <c r="G26" i="1" s="1"/>
  <c r="G15" i="1" s="1"/>
  <c r="G14" i="1" s="1"/>
  <c r="G317" i="1"/>
  <c r="G316" i="1" s="1"/>
  <c r="G322" i="1"/>
  <c r="C64" i="1"/>
  <c r="F17" i="1"/>
  <c r="L17" i="1" s="1"/>
  <c r="C323" i="1"/>
  <c r="C322" i="1" s="1"/>
  <c r="F322" i="1"/>
  <c r="F319" i="1"/>
  <c r="C35" i="1"/>
  <c r="D25" i="1"/>
  <c r="F124" i="1"/>
  <c r="C127" i="1"/>
  <c r="C125" i="1" s="1"/>
  <c r="F73" i="1"/>
  <c r="C87" i="1"/>
  <c r="F86" i="1"/>
  <c r="C86" i="1" s="1"/>
  <c r="F85" i="1"/>
  <c r="D34" i="1"/>
  <c r="C34" i="1" s="1"/>
  <c r="C36" i="1"/>
  <c r="C85" i="1" l="1"/>
  <c r="F84" i="1"/>
  <c r="C84" i="1" s="1"/>
  <c r="F77" i="1"/>
  <c r="F318" i="1"/>
  <c r="F316" i="1" s="1"/>
  <c r="C316" i="1" s="1"/>
  <c r="F317" i="1"/>
  <c r="C317" i="1" s="1"/>
  <c r="C319" i="1"/>
  <c r="C318" i="1" s="1"/>
  <c r="C25" i="1"/>
  <c r="D24" i="1"/>
  <c r="C24" i="1" s="1"/>
  <c r="D17" i="1"/>
  <c r="C73" i="1"/>
  <c r="F72" i="1"/>
  <c r="F31" i="1"/>
  <c r="F63" i="1"/>
  <c r="C31" i="1" l="1"/>
  <c r="F30" i="1"/>
  <c r="F71" i="1"/>
  <c r="C71" i="1" s="1"/>
  <c r="F70" i="1"/>
  <c r="C70" i="1" s="1"/>
  <c r="C72" i="1"/>
  <c r="C77" i="1"/>
  <c r="F76" i="1"/>
  <c r="C76" i="1" s="1"/>
  <c r="F62" i="1"/>
  <c r="C62" i="1" s="1"/>
  <c r="C63" i="1"/>
  <c r="D15" i="1"/>
  <c r="D16" i="1"/>
  <c r="C17" i="1"/>
  <c r="D14" i="1" l="1"/>
  <c r="C16" i="1"/>
  <c r="C30" i="1"/>
  <c r="F27" i="1"/>
  <c r="C27" i="1" l="1"/>
  <c r="F26" i="1"/>
  <c r="C26" i="1" l="1"/>
  <c r="F15" i="1"/>
  <c r="F14" i="1" l="1"/>
  <c r="C14" i="1" s="1"/>
  <c r="C15" i="1"/>
</calcChain>
</file>

<file path=xl/sharedStrings.xml><?xml version="1.0" encoding="utf-8"?>
<sst xmlns="http://schemas.openxmlformats.org/spreadsheetml/2006/main" count="669" uniqueCount="140">
  <si>
    <t>JUDEŢUL_GORJ_</t>
  </si>
  <si>
    <t xml:space="preserve">Anexa nr.3 la Proiectul de hotărâre .........  din 27.05.2025 </t>
  </si>
  <si>
    <t>Unitatea administrativ-teritoriala:__TÂRGU CĂRBUNEȘTI_</t>
  </si>
  <si>
    <t>Instituţia publică:__4898681__</t>
  </si>
  <si>
    <t xml:space="preserve">FORMULAR   14 </t>
  </si>
  <si>
    <t xml:space="preserve">     I - Credite de angajament</t>
  </si>
  <si>
    <t xml:space="preserve">    II - Credite bugetare</t>
  </si>
  <si>
    <t>PROGRAMUL DE INVESTIŢII PUBLICE PE ANUL 2025</t>
  </si>
  <si>
    <t>mii  lei  -</t>
  </si>
  <si>
    <t>CAPITOL/</t>
  </si>
  <si>
    <t>I/II</t>
  </si>
  <si>
    <t>TOTAL</t>
  </si>
  <si>
    <t>CHELTUIELI EFECTUATE până la 31/12/2024</t>
  </si>
  <si>
    <t xml:space="preserve">Execuție preliminată </t>
  </si>
  <si>
    <t>PROPUNERI 2025</t>
  </si>
  <si>
    <t xml:space="preserve"> ESTIMARI 2026</t>
  </si>
  <si>
    <t xml:space="preserve"> ESTIMARI 2027</t>
  </si>
  <si>
    <t>ESTIMARI 2028</t>
  </si>
  <si>
    <t>Estimari anii ulteriori</t>
  </si>
  <si>
    <t>GRUPA/</t>
  </si>
  <si>
    <t>SURSA</t>
  </si>
  <si>
    <t>2=3+...+9</t>
  </si>
  <si>
    <t xml:space="preserve"> 1. Total surse de finanţare</t>
  </si>
  <si>
    <t>I</t>
  </si>
  <si>
    <t>II</t>
  </si>
  <si>
    <t xml:space="preserve"> 02 Buget local</t>
  </si>
  <si>
    <t xml:space="preserve">     din care:</t>
  </si>
  <si>
    <t>5842 - Proiecte cu finanțare din fonduri europene externe nerambursabile aferente cadrului financiar 2014-2020 și din Fondul de modernizare</t>
  </si>
  <si>
    <t>60 Proiecte cu finanțare din sumele reprezentând asistență financiară nerambursabilă aferentă PNRR -pentru implementarea proiectului PNRR/2022/ C10/I1.3</t>
  </si>
  <si>
    <t>61 Proiecte cu finanțare din sumele aferente componentei împrumuturi a PNRR pentru implementarea proiectului PNRR/2022/C10/I3</t>
  </si>
  <si>
    <t>71 Active nefinanciare</t>
  </si>
  <si>
    <t xml:space="preserve">10 Spital </t>
  </si>
  <si>
    <t>din care :</t>
  </si>
  <si>
    <t>60 Proiecte cu finanțare PNRR Modernizarea cabinetului de planificare familială din cadrul Spitalului de Urgență Târgu Cărbunești</t>
  </si>
  <si>
    <t>A. Obiective (proiecte) de investiţii în continuare</t>
  </si>
  <si>
    <t>TOTAL GENERAL</t>
  </si>
  <si>
    <t xml:space="preserve">60 Proiecte cu finanțare din sumele reprezentând asistență financiară nerambursabilă aferentă PNRR </t>
  </si>
  <si>
    <t xml:space="preserve">61 Proiecte cu finanțare din sumele aferente componentei împrumuturi a PNRR </t>
  </si>
  <si>
    <t xml:space="preserve">B. Obiective (proiecte) de investiţii noi </t>
  </si>
  <si>
    <t>71 Active nefinanciare-Constructi</t>
  </si>
  <si>
    <t xml:space="preserve">C. Alte cheltuieli de investiţii </t>
  </si>
  <si>
    <t>60 - Proiecte finanțate din PNRR</t>
  </si>
  <si>
    <t>b. dotari independente</t>
  </si>
  <si>
    <t>e. alte cheltuieli asimilate investitiilor</t>
  </si>
  <si>
    <t>71 Active nefinanciare -</t>
  </si>
  <si>
    <t>CAPITOL 51.02</t>
  </si>
  <si>
    <t xml:space="preserve"> </t>
  </si>
  <si>
    <t>71 Active nefinanciare -PT+execuție loc de joacă zona ANL Nestor Vornicescu 71.01.01</t>
  </si>
  <si>
    <t>71 Active nefinanciare -Planul de Mobilitate Urbană Durabilă Oraș Târgu Cărbunești  -71.01.30</t>
  </si>
  <si>
    <t>CAPITOL 61.02</t>
  </si>
  <si>
    <t>71 Active nefinanciare - Centrală alarmare 71.01.03</t>
  </si>
  <si>
    <t>71 Active nefinanciare - Instalație de fitroventilație pentru adăposturi de protecție civilă -71.01.02</t>
  </si>
  <si>
    <t>CAPITOL 65.02</t>
  </si>
  <si>
    <t>60 - Proiecte cu finanțare din sumele reprezentând asistență financiară nerambursabilă aferentă PNRR</t>
  </si>
  <si>
    <t>61-Proiecte cu finanțare din sumele aferente componentei de împrumuturi a PNRR</t>
  </si>
  <si>
    <t>71 Active nefinanciar</t>
  </si>
  <si>
    <t>71 Active nefinanciare - Reabilitare, modernizare, dotare corpuri C1, C2 și construire acoperiș tip șarpantă corp C2,  Școala Gimnazială„George Uscătescu” -71.01.01</t>
  </si>
  <si>
    <t>71 Active nefinanciare -Reabilitare, modernizare, eficientizare și dotare Liceu Teoretic ”Tudor Arghezi” str. Tudor Arghezi nr. 18, orașul Târgu Cărbunești, județul Gorj 71.01.01</t>
  </si>
  <si>
    <t>PNRR- Reabilitare energetică corp C1 Liceul Teoretic Tudor Arghezi  71.01.01</t>
  </si>
  <si>
    <t>PNRR- Reabilitare energetică corp C1 Liceul Teoretic Tudor Arghezi  61.01</t>
  </si>
  <si>
    <t>PNRR - Reabilitare energetică corp C1 Liceul Teoretic Tudor Arghezi 61.03</t>
  </si>
  <si>
    <t>71 Active nefinanciare - Modernizare teren sport Școala Gimnazială„George Uscătescu”-71.01.01</t>
  </si>
  <si>
    <t>60 Proiecte cu finanțare PNRR</t>
  </si>
  <si>
    <t>PNRR - Dotarea cu mobilier, materiale didactice și echipamente digitale a unităților de învățământ preuniversitar și a unităților conexe UAT Orașului Târgu Cărbunești -60.01</t>
  </si>
  <si>
    <t>PNRR- Dotarea cu mobilier, materiale didactice și echipamente digitale a unităților de învățământ preuniversitar și a unităților conexe UAT Orașului Târgu Cărbunești -60.03</t>
  </si>
  <si>
    <t xml:space="preserve">Dotarea cu mobilier, materiale didactice și echipamente digitale a unităților de învățământ preuniversitar și a unităților conexe UAT Orașului Târgu Cărbunești-71.01.30 </t>
  </si>
  <si>
    <t>CAPITOL 66.02</t>
  </si>
  <si>
    <t>71 Active nefinanciare - Extindere sectii chirurgie si psihiatrie - 71.01.01</t>
  </si>
  <si>
    <t>CAPITOL 67.02</t>
  </si>
  <si>
    <t>B. Obiective (proiecte) de investiţii noi</t>
  </si>
  <si>
    <t>71 Active nefinanciare - PT+execuție loc de agrement zona Pădurea Mamului - 71.01.01</t>
  </si>
  <si>
    <t>CAPITOL 70.02</t>
  </si>
  <si>
    <t xml:space="preserve">58 Proiecte cu finanțare din fonduri europene externe nerambursabile aferente cadrului financiar 2014-2020 și din Fondul de modernizare -Înființare distribuție de gaze naturale în satele Pojogeni, Ștefănești și Cărbunești-sat, aparținătoare orașului Târgu </t>
  </si>
  <si>
    <t>60 PNRR</t>
  </si>
  <si>
    <t>71 Active nefinanciare - Cofinanțare as.teh. -Proiect regional de dezvolt.a infrastructurii de apă și apă uzată din județul Gorj  -71.01.30</t>
  </si>
  <si>
    <t>71 Active nefinanciare - Înființare distribuție de gaze naturale în satele Pojogeni, Ștefănești și Cărbunești-sat, aparținătoare orașului Târgu Cărbunești, județul Gorj -71.01.01</t>
  </si>
  <si>
    <t>PNRR- 6 stații (12 )puncte de reîncărcare mașini electrice- 71.01.01</t>
  </si>
  <si>
    <t>PNRR- 6 stații (12 )puncte de reîncărcare mașini electrice- 60.01</t>
  </si>
  <si>
    <t>PNRR- 6 stații (12 )puncte de reîncărcare mașini electrice- 60.03</t>
  </si>
  <si>
    <t>71 Active nefinanciare -Înființare capacitate de producere a energiei electrice produsă din surse regenerabile pentru autoconsum în cadrul UAT Oraș Tg Cărbunești - 71.01.01</t>
  </si>
  <si>
    <t>58 Proiecte cu finanțare din fonduri europene externe nerambursabile aferente cadrului financiar 2014-2020 și din Fondul de modernizare --Înființare capacitate de producere a energiei electrice produsă din surse regenerabile pentru autoconsum în cadrul UAT Oraș Tg Cărbunești 584201</t>
  </si>
  <si>
    <t>58 Proiecte cu finanțare din fonduri europene externe nerambursabile aferente cadrului financiar 2014-2020 și din Fondul de modernizare --Înființare capacitate de producere a energiei electrice produsă din surse regenerabile pentru autoconsum în cadrul UAT Oraș Tg Cărbunești 584202</t>
  </si>
  <si>
    <t>71 Active nefinanciare -Modernizarea sistemului de iluminat public stradal în orașul Tg Cărbunești, județul Gorj - 71.01.01</t>
  </si>
  <si>
    <t xml:space="preserve">    </t>
  </si>
  <si>
    <t>71 Active nefinanciare -Centrale termice -71.01.02</t>
  </si>
  <si>
    <t>CAPITOL 84.02</t>
  </si>
  <si>
    <t>Reabilitare și  modernizare drum Zarafi oraș Tg Cărbunești, județul Gorj -71.01.01</t>
  </si>
  <si>
    <t>Realizare zid de sprijin pe DC 27 Ștefățești, pe o lungime de 40 m, Tg Cărbunești -71.01.01</t>
  </si>
  <si>
    <t>PT+execuție parcări zona Pădurea Mamului (etapa a III-a) 71.01.01</t>
  </si>
  <si>
    <t>CAPITOL 66.10 Spital</t>
  </si>
  <si>
    <t xml:space="preserve"> 10  Spital</t>
  </si>
  <si>
    <t>71.01.01 - Extindere secții chirurgie și pshiatrie - 71.01.01</t>
  </si>
  <si>
    <t>71.01.02</t>
  </si>
  <si>
    <t>Analizator automat de electroforeză</t>
  </si>
  <si>
    <t xml:space="preserve">Aparat anestezie </t>
  </si>
  <si>
    <t>Aspiratoare secreții -3 buc</t>
  </si>
  <si>
    <t>Calandru spălătorie</t>
  </si>
  <si>
    <t>Dermatom medical</t>
  </si>
  <si>
    <t>Lampă scialitică -2 buc</t>
  </si>
  <si>
    <t xml:space="preserve">Licență </t>
  </si>
  <si>
    <t>Linie transfuzie sânge</t>
  </si>
  <si>
    <t>Masă operație ginecologie</t>
  </si>
  <si>
    <t>Mașină spălat rufe profesională</t>
  </si>
  <si>
    <t>Motor Drill cu acumulatori</t>
  </si>
  <si>
    <t>Robot curățat cartofi</t>
  </si>
  <si>
    <t>Uretero renoscop cu accesorii</t>
  </si>
  <si>
    <t>Cardiograf cu imprimare</t>
  </si>
  <si>
    <t xml:space="preserve">PRIMAR, </t>
  </si>
  <si>
    <t xml:space="preserve">     ȘEF SERVICIU, </t>
  </si>
  <si>
    <t>BIRĂU DĂNUȚ</t>
  </si>
  <si>
    <t>BORCAN ALIN PAUL</t>
  </si>
  <si>
    <t xml:space="preserve">Unitatea administrativ-teritoriala: TÂRGU CĂRBUNEȘTI               </t>
  </si>
  <si>
    <t xml:space="preserve">LISTA CHELTUIELILOR DE INVESTIȚII </t>
  </si>
  <si>
    <t xml:space="preserve">C . ALTE CHELTUIELI DE INVESTIȚII  </t>
  </si>
  <si>
    <t>mii lei</t>
  </si>
  <si>
    <t>Capitol bugetar</t>
  </si>
  <si>
    <t xml:space="preserve">Nominalizarea achizițiilor de bunuri și a altor cheltuieli de investiții </t>
  </si>
  <si>
    <t>U/M</t>
  </si>
  <si>
    <t>Cantitate</t>
  </si>
  <si>
    <t>Valoare</t>
  </si>
  <si>
    <t>51.02-Autorități executive</t>
  </si>
  <si>
    <t>e) alte cheltuieli asimilate investitiilor</t>
  </si>
  <si>
    <t xml:space="preserve">Planul de Mobilitate Urbană Durabilă Oraș Târgu Cărbunești  </t>
  </si>
  <si>
    <t>61.02 - Ordine publică și siguranță națională</t>
  </si>
  <si>
    <t>b) Dotări independente</t>
  </si>
  <si>
    <t>71.01.03</t>
  </si>
  <si>
    <t>Centrală alarmare</t>
  </si>
  <si>
    <t>buc</t>
  </si>
  <si>
    <t>Instalație de fitroventilație pentru adăposturi de protecție civilă</t>
  </si>
  <si>
    <t>65.11.03-Alte cheltuieli auxiliare</t>
  </si>
  <si>
    <t>60.01/60.03</t>
  </si>
  <si>
    <t xml:space="preserve">Dotarea cu mobilier, materiale didactice și echipamente digitale a unităților de învățământ preuniversitar și a unităților conexe UAT Orașului Târgu Cărbunești </t>
  </si>
  <si>
    <t>70.03.01-Dezvoltarea sistemului de locuințe</t>
  </si>
  <si>
    <t>71.01.30</t>
  </si>
  <si>
    <t>Centrale termice</t>
  </si>
  <si>
    <t>Total cheltuieli bugetul local</t>
  </si>
  <si>
    <t>66.10-Spitale generale</t>
  </si>
  <si>
    <t>Total cheltuieli Spitalul de Urgență Târgu Cărbunești</t>
  </si>
  <si>
    <t xml:space="preserve">TOTAL GENERAL </t>
  </si>
  <si>
    <t>Aparat sigilare vasculară cu accesorii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</si>
</sst>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238"/>
    </font>
    <font>
      <b/>
      <sz val="12"/>
      <name val="Times New Roman"/>
      <family val="1"/>
    </font>
    <font>
      <sz val="8"/>
      <name val="Times New Roman"/>
      <family val="1"/>
    </font>
    <font>
      <sz val="5"/>
      <name val="Times New Roman"/>
      <family val="1"/>
    </font>
    <font>
      <sz val="7"/>
      <name val="Times New Roman"/>
      <family val="1"/>
    </font>
    <font>
      <sz val="8"/>
      <name val="Arial"/>
      <family val="2"/>
    </font>
    <font>
      <sz val="5"/>
      <name val="Arial"/>
      <family val="2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color rgb="FF00B050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b/>
      <sz val="10"/>
      <color rgb="FF7030A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i/>
      <sz val="9"/>
      <color theme="1"/>
      <name val="Times New Roman"/>
      <family val="1"/>
    </font>
    <font>
      <sz val="10"/>
      <color theme="1"/>
      <name val="Arial"/>
      <family val="2"/>
    </font>
    <font>
      <i/>
      <sz val="10"/>
      <color theme="1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C00000"/>
      <name val="Times New Roman"/>
      <family val="1"/>
    </font>
    <font>
      <sz val="9"/>
      <name val="Times New Roman"/>
      <family val="1"/>
    </font>
    <font>
      <i/>
      <sz val="9.5"/>
      <name val="Times New Roman"/>
      <family val="1"/>
    </font>
    <font>
      <sz val="9.5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name val="Arial"/>
      <family val="2"/>
    </font>
    <font>
      <b/>
      <i/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8" fillId="0" borderId="0"/>
  </cellStyleXfs>
  <cellXfs count="2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0" xfId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4" xfId="0" applyFont="1" applyBorder="1"/>
    <xf numFmtId="0" fontId="1" fillId="0" borderId="10" xfId="0" applyFont="1" applyBorder="1" applyAlignment="1">
      <alignment horizontal="center"/>
    </xf>
    <xf numFmtId="2" fontId="1" fillId="0" borderId="2" xfId="0" applyNumberFormat="1" applyFont="1" applyBorder="1"/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/>
    <xf numFmtId="2" fontId="11" fillId="0" borderId="4" xfId="0" applyNumberFormat="1" applyFont="1" applyBorder="1"/>
    <xf numFmtId="2" fontId="1" fillId="0" borderId="8" xfId="0" applyNumberFormat="1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2" fontId="1" fillId="0" borderId="6" xfId="0" applyNumberFormat="1" applyFont="1" applyBorder="1"/>
    <xf numFmtId="2" fontId="1" fillId="0" borderId="11" xfId="0" applyNumberFormat="1" applyFont="1" applyBorder="1"/>
    <xf numFmtId="0" fontId="12" fillId="0" borderId="4" xfId="0" applyFont="1" applyBorder="1"/>
    <xf numFmtId="2" fontId="1" fillId="0" borderId="8" xfId="0" applyNumberFormat="1" applyFont="1" applyBorder="1" applyAlignment="1">
      <alignment horizontal="center"/>
    </xf>
    <xf numFmtId="2" fontId="13" fillId="0" borderId="10" xfId="0" applyNumberFormat="1" applyFont="1" applyBorder="1"/>
    <xf numFmtId="4" fontId="0" fillId="0" borderId="0" xfId="0" applyNumberFormat="1"/>
    <xf numFmtId="2" fontId="1" fillId="0" borderId="13" xfId="0" applyNumberFormat="1" applyFont="1" applyBorder="1"/>
    <xf numFmtId="2" fontId="1" fillId="0" borderId="9" xfId="0" applyNumberFormat="1" applyFont="1" applyBorder="1"/>
    <xf numFmtId="2" fontId="0" fillId="0" borderId="0" xfId="0" applyNumberFormat="1"/>
    <xf numFmtId="2" fontId="1" fillId="0" borderId="6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10" fillId="0" borderId="3" xfId="0" applyFont="1" applyBorder="1"/>
    <xf numFmtId="0" fontId="1" fillId="0" borderId="3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6" fillId="0" borderId="2" xfId="0" applyNumberFormat="1" applyFont="1" applyBorder="1"/>
    <xf numFmtId="2" fontId="1" fillId="0" borderId="14" xfId="0" applyNumberFormat="1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8" xfId="0" applyNumberFormat="1" applyFont="1" applyBorder="1" applyAlignment="1">
      <alignment horizontal="center"/>
    </xf>
    <xf numFmtId="4" fontId="1" fillId="0" borderId="8" xfId="0" applyNumberFormat="1" applyFont="1" applyBorder="1"/>
    <xf numFmtId="2" fontId="1" fillId="0" borderId="10" xfId="0" applyNumberFormat="1" applyFont="1" applyBorder="1"/>
    <xf numFmtId="0" fontId="1" fillId="0" borderId="8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1" fillId="0" borderId="8" xfId="0" applyNumberFormat="1" applyFont="1" applyBorder="1"/>
    <xf numFmtId="0" fontId="1" fillId="0" borderId="10" xfId="0" applyFont="1" applyBorder="1"/>
    <xf numFmtId="0" fontId="1" fillId="0" borderId="18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7" fillId="0" borderId="20" xfId="0" applyNumberFormat="1" applyFont="1" applyBorder="1"/>
    <xf numFmtId="0" fontId="1" fillId="0" borderId="12" xfId="0" applyFont="1" applyBorder="1"/>
    <xf numFmtId="2" fontId="1" fillId="0" borderId="10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3" fillId="0" borderId="6" xfId="0" applyNumberFormat="1" applyFont="1" applyBorder="1"/>
    <xf numFmtId="0" fontId="1" fillId="0" borderId="9" xfId="0" applyFont="1" applyBorder="1"/>
    <xf numFmtId="2" fontId="17" fillId="0" borderId="8" xfId="0" applyNumberFormat="1" applyFont="1" applyBorder="1"/>
    <xf numFmtId="2" fontId="17" fillId="0" borderId="2" xfId="0" applyNumberFormat="1" applyFont="1" applyBorder="1"/>
    <xf numFmtId="0" fontId="1" fillId="0" borderId="13" xfId="0" applyFont="1" applyBorder="1"/>
    <xf numFmtId="2" fontId="1" fillId="0" borderId="0" xfId="0" applyNumberFormat="1" applyFont="1"/>
    <xf numFmtId="0" fontId="1" fillId="0" borderId="14" xfId="0" applyFont="1" applyBorder="1"/>
    <xf numFmtId="0" fontId="1" fillId="0" borderId="11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3" fillId="0" borderId="4" xfId="0" applyNumberFormat="1" applyFont="1" applyBorder="1"/>
    <xf numFmtId="2" fontId="17" fillId="0" borderId="6" xfId="0" applyNumberFormat="1" applyFont="1" applyBorder="1"/>
    <xf numFmtId="0" fontId="1" fillId="0" borderId="8" xfId="0" applyFont="1" applyBorder="1"/>
    <xf numFmtId="0" fontId="14" fillId="0" borderId="8" xfId="0" applyFont="1" applyBorder="1" applyAlignment="1">
      <alignment horizontal="center"/>
    </xf>
    <xf numFmtId="4" fontId="14" fillId="0" borderId="1" xfId="0" applyNumberFormat="1" applyFont="1" applyBorder="1"/>
    <xf numFmtId="4" fontId="14" fillId="0" borderId="8" xfId="0" applyNumberFormat="1" applyFont="1" applyBorder="1" applyAlignment="1">
      <alignment horizontal="center"/>
    </xf>
    <xf numFmtId="4" fontId="14" fillId="0" borderId="8" xfId="0" applyNumberFormat="1" applyFont="1" applyBorder="1"/>
    <xf numFmtId="0" fontId="14" fillId="0" borderId="8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vertical="center"/>
    </xf>
    <xf numFmtId="2" fontId="16" fillId="0" borderId="8" xfId="0" applyNumberFormat="1" applyFont="1" applyBorder="1"/>
    <xf numFmtId="2" fontId="1" fillId="0" borderId="12" xfId="0" applyNumberFormat="1" applyFont="1" applyBorder="1"/>
    <xf numFmtId="2" fontId="13" fillId="3" borderId="4" xfId="0" applyNumberFormat="1" applyFont="1" applyFill="1" applyBorder="1"/>
    <xf numFmtId="0" fontId="14" fillId="0" borderId="5" xfId="0" applyFont="1" applyBorder="1"/>
    <xf numFmtId="0" fontId="1" fillId="0" borderId="5" xfId="0" applyFont="1" applyBorder="1"/>
    <xf numFmtId="2" fontId="17" fillId="0" borderId="4" xfId="0" applyNumberFormat="1" applyFont="1" applyBorder="1"/>
    <xf numFmtId="2" fontId="16" fillId="0" borderId="6" xfId="0" applyNumberFormat="1" applyFont="1" applyBorder="1"/>
    <xf numFmtId="2" fontId="1" fillId="0" borderId="5" xfId="0" applyNumberFormat="1" applyFont="1" applyBorder="1"/>
    <xf numFmtId="2" fontId="1" fillId="0" borderId="17" xfId="0" applyNumberFormat="1" applyFont="1" applyBorder="1" applyAlignment="1">
      <alignment horizontal="center"/>
    </xf>
    <xf numFmtId="2" fontId="1" fillId="0" borderId="3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7" xfId="0" applyNumberFormat="1" applyFont="1" applyBorder="1"/>
    <xf numFmtId="4" fontId="1" fillId="0" borderId="4" xfId="0" applyNumberFormat="1" applyFont="1" applyBorder="1"/>
    <xf numFmtId="4" fontId="1" fillId="0" borderId="4" xfId="0" applyNumberFormat="1" applyFont="1" applyBorder="1" applyAlignment="1">
      <alignment horizontal="center"/>
    </xf>
    <xf numFmtId="4" fontId="1" fillId="0" borderId="11" xfId="0" applyNumberFormat="1" applyFont="1" applyBorder="1"/>
    <xf numFmtId="4" fontId="1" fillId="0" borderId="11" xfId="0" applyNumberFormat="1" applyFont="1" applyBorder="1" applyAlignment="1">
      <alignment horizontal="center"/>
    </xf>
    <xf numFmtId="4" fontId="1" fillId="0" borderId="6" xfId="0" applyNumberFormat="1" applyFont="1" applyBorder="1"/>
    <xf numFmtId="4" fontId="1" fillId="0" borderId="6" xfId="0" applyNumberFormat="1" applyFont="1" applyBorder="1" applyAlignment="1">
      <alignment horizontal="center"/>
    </xf>
    <xf numFmtId="4" fontId="1" fillId="0" borderId="20" xfId="0" applyNumberFormat="1" applyFont="1" applyBorder="1"/>
    <xf numFmtId="4" fontId="1" fillId="0" borderId="20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4" fontId="17" fillId="0" borderId="8" xfId="0" applyNumberFormat="1" applyFont="1" applyBorder="1" applyAlignment="1">
      <alignment vertical="center"/>
    </xf>
    <xf numFmtId="4" fontId="17" fillId="0" borderId="8" xfId="0" applyNumberFormat="1" applyFont="1" applyBorder="1" applyAlignment="1">
      <alignment horizontal="center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2" fillId="0" borderId="4" xfId="0" applyNumberFormat="1" applyFont="1" applyBorder="1"/>
    <xf numFmtId="4" fontId="12" fillId="0" borderId="4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4" fontId="1" fillId="0" borderId="6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4" fontId="17" fillId="0" borderId="8" xfId="0" applyNumberFormat="1" applyFont="1" applyBorder="1"/>
    <xf numFmtId="4" fontId="17" fillId="0" borderId="8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4" fontId="23" fillId="0" borderId="0" xfId="0" applyNumberFormat="1" applyFont="1"/>
    <xf numFmtId="4" fontId="23" fillId="0" borderId="0" xfId="0" applyNumberFormat="1" applyFont="1" applyAlignment="1">
      <alignment horizontal="center"/>
    </xf>
    <xf numFmtId="4" fontId="17" fillId="0" borderId="6" xfId="0" applyNumberFormat="1" applyFont="1" applyBorder="1"/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0" fontId="17" fillId="0" borderId="8" xfId="0" applyFont="1" applyBorder="1" applyAlignment="1">
      <alignment horizontal="center"/>
    </xf>
    <xf numFmtId="4" fontId="24" fillId="0" borderId="8" xfId="0" applyNumberFormat="1" applyFont="1" applyBorder="1" applyAlignment="1">
      <alignment vertical="center"/>
    </xf>
    <xf numFmtId="0" fontId="0" fillId="0" borderId="7" xfId="0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8" fillId="0" borderId="0" xfId="0" applyFont="1"/>
    <xf numFmtId="4" fontId="1" fillId="0" borderId="17" xfId="0" applyNumberFormat="1" applyFont="1" applyBorder="1"/>
    <xf numFmtId="4" fontId="10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" fillId="0" borderId="18" xfId="0" applyFont="1" applyBorder="1"/>
    <xf numFmtId="0" fontId="14" fillId="0" borderId="3" xfId="0" applyFont="1" applyBorder="1" applyAlignment="1">
      <alignment horizontal="left"/>
    </xf>
    <xf numFmtId="4" fontId="14" fillId="0" borderId="2" xfId="0" applyNumberFormat="1" applyFont="1" applyBorder="1"/>
    <xf numFmtId="4" fontId="14" fillId="0" borderId="2" xfId="0" applyNumberFormat="1" applyFont="1" applyBorder="1" applyAlignment="1">
      <alignment horizontal="center"/>
    </xf>
    <xf numFmtId="4" fontId="14" fillId="0" borderId="6" xfId="0" applyNumberFormat="1" applyFont="1" applyBorder="1"/>
    <xf numFmtId="4" fontId="14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4" fontId="32" fillId="0" borderId="8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4" fontId="32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/>
    <xf numFmtId="4" fontId="29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left" wrapText="1"/>
    </xf>
    <xf numFmtId="4" fontId="33" fillId="0" borderId="8" xfId="0" applyNumberFormat="1" applyFont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9" fillId="0" borderId="8" xfId="0" applyFont="1" applyBorder="1" applyAlignment="1">
      <alignment horizontal="left"/>
    </xf>
    <xf numFmtId="0" fontId="33" fillId="0" borderId="8" xfId="0" applyFont="1" applyBorder="1"/>
    <xf numFmtId="0" fontId="33" fillId="0" borderId="0" xfId="0" applyFont="1"/>
    <xf numFmtId="4" fontId="33" fillId="0" borderId="0" xfId="0" applyNumberFormat="1" applyFont="1" applyAlignment="1">
      <alignment horizontal="center"/>
    </xf>
    <xf numFmtId="0" fontId="29" fillId="0" borderId="8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wrapText="1"/>
    </xf>
    <xf numFmtId="0" fontId="32" fillId="0" borderId="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2" fillId="0" borderId="8" xfId="0" applyFont="1" applyBorder="1" applyAlignment="1">
      <alignment horizontal="left"/>
    </xf>
    <xf numFmtId="0" fontId="33" fillId="0" borderId="8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4" fillId="0" borderId="2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0" fillId="2" borderId="15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9" fillId="0" borderId="2" xfId="0" applyFont="1" applyBorder="1" applyAlignment="1">
      <alignment horizontal="left" vertical="center" wrapText="1"/>
    </xf>
    <xf numFmtId="0" fontId="28" fillId="0" borderId="6" xfId="0" applyFont="1" applyBorder="1" applyAlignment="1">
      <alignment vertical="center" wrapText="1"/>
    </xf>
    <xf numFmtId="0" fontId="10" fillId="4" borderId="3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0" fillId="4" borderId="10" xfId="0" applyFont="1" applyFill="1" applyBorder="1" applyAlignment="1">
      <alignment horizontal="left"/>
    </xf>
    <xf numFmtId="0" fontId="26" fillId="0" borderId="2" xfId="0" applyFont="1" applyBorder="1" applyAlignment="1">
      <alignment horizontal="left" vertical="center" wrapText="1"/>
    </xf>
    <xf numFmtId="0" fontId="27" fillId="0" borderId="6" xfId="0" applyFont="1" applyBorder="1" applyAlignment="1">
      <alignment vertical="center" wrapText="1"/>
    </xf>
    <xf numFmtId="2" fontId="14" fillId="0" borderId="3" xfId="0" applyNumberFormat="1" applyFont="1" applyBorder="1" applyAlignment="1">
      <alignment horizontal="left" vertical="center" wrapText="1"/>
    </xf>
    <xf numFmtId="2" fontId="14" fillId="0" borderId="7" xfId="0" applyNumberFormat="1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left" vertical="center" wrapText="1"/>
    </xf>
    <xf numFmtId="2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0" fillId="0" borderId="7" xfId="0" applyBorder="1" applyAlignment="1">
      <alignment wrapText="1"/>
    </xf>
    <xf numFmtId="0" fontId="21" fillId="0" borderId="2" xfId="0" applyFont="1" applyBorder="1" applyAlignment="1">
      <alignment horizontal="left" wrapText="1"/>
    </xf>
    <xf numFmtId="0" fontId="20" fillId="0" borderId="6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0" fillId="4" borderId="8" xfId="0" applyFont="1" applyFill="1" applyBorder="1" applyAlignment="1">
      <alignment horizontal="left"/>
    </xf>
    <xf numFmtId="0" fontId="10" fillId="4" borderId="15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21" fillId="0" borderId="6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19" fillId="0" borderId="2" xfId="0" applyFont="1" applyBorder="1" applyAlignment="1">
      <alignment wrapText="1"/>
    </xf>
    <xf numFmtId="0" fontId="21" fillId="0" borderId="2" xfId="0" applyFont="1" applyBorder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14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14" fillId="0" borderId="6" xfId="0" applyFont="1" applyBorder="1" applyAlignment="1">
      <alignment horizontal="left" vertical="center" wrapText="1"/>
    </xf>
    <xf numFmtId="0" fontId="10" fillId="2" borderId="15" xfId="2" applyFont="1" applyFill="1" applyBorder="1" applyAlignment="1">
      <alignment horizontal="left"/>
    </xf>
    <xf numFmtId="0" fontId="10" fillId="2" borderId="16" xfId="2" applyFont="1" applyFill="1" applyBorder="1" applyAlignment="1">
      <alignment horizontal="left"/>
    </xf>
    <xf numFmtId="0" fontId="10" fillId="2" borderId="13" xfId="2" applyFont="1" applyFill="1" applyBorder="1" applyAlignment="1">
      <alignment horizontal="left"/>
    </xf>
    <xf numFmtId="0" fontId="10" fillId="4" borderId="3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wrapText="1"/>
    </xf>
    <xf numFmtId="0" fontId="14" fillId="0" borderId="2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0" fillId="0" borderId="17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 xr:uid="{7822FC91-6276-43E0-B976-44D46377D743}"/>
    <cellStyle name="Normal_146-03" xfId="1" xr:uid="{E7CCEDCF-79A0-4FEE-9AE6-24C69A0331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3BCF-B0C2-4B62-B710-558139DF903D}">
  <dimension ref="A1:Z403"/>
  <sheetViews>
    <sheetView tabSelected="1" view="pageBreakPreview" topLeftCell="A343" zoomScale="96" zoomScaleNormal="100" zoomScaleSheetLayoutView="96" workbookViewId="0">
      <selection activeCell="K371" sqref="K371"/>
    </sheetView>
  </sheetViews>
  <sheetFormatPr defaultRowHeight="12.75" x14ac:dyDescent="0.2"/>
  <cols>
    <col min="1" max="1" width="52.85546875" customWidth="1"/>
    <col min="2" max="2" width="6.42578125" customWidth="1"/>
    <col min="4" max="4" width="10.140625" customWidth="1"/>
    <col min="5" max="5" width="8.42578125" customWidth="1"/>
    <col min="7" max="10" width="7.42578125" customWidth="1"/>
    <col min="11" max="11" width="15.42578125" customWidth="1"/>
    <col min="12" max="12" width="9.5703125" customWidth="1"/>
    <col min="257" max="257" width="52.85546875" customWidth="1"/>
    <col min="258" max="258" width="6.42578125" customWidth="1"/>
    <col min="260" max="260" width="10.140625" customWidth="1"/>
    <col min="261" max="261" width="8.42578125" customWidth="1"/>
    <col min="263" max="266" width="7.42578125" customWidth="1"/>
    <col min="267" max="267" width="15.42578125" customWidth="1"/>
    <col min="268" max="268" width="9.5703125" customWidth="1"/>
    <col min="513" max="513" width="52.85546875" customWidth="1"/>
    <col min="514" max="514" width="6.42578125" customWidth="1"/>
    <col min="516" max="516" width="10.140625" customWidth="1"/>
    <col min="517" max="517" width="8.42578125" customWidth="1"/>
    <col min="519" max="522" width="7.42578125" customWidth="1"/>
    <col min="523" max="523" width="15.42578125" customWidth="1"/>
    <col min="524" max="524" width="9.5703125" customWidth="1"/>
    <col min="769" max="769" width="52.85546875" customWidth="1"/>
    <col min="770" max="770" width="6.42578125" customWidth="1"/>
    <col min="772" max="772" width="10.140625" customWidth="1"/>
    <col min="773" max="773" width="8.42578125" customWidth="1"/>
    <col min="775" max="778" width="7.42578125" customWidth="1"/>
    <col min="779" max="779" width="15.42578125" customWidth="1"/>
    <col min="780" max="780" width="9.5703125" customWidth="1"/>
    <col min="1025" max="1025" width="52.85546875" customWidth="1"/>
    <col min="1026" max="1026" width="6.42578125" customWidth="1"/>
    <col min="1028" max="1028" width="10.140625" customWidth="1"/>
    <col min="1029" max="1029" width="8.42578125" customWidth="1"/>
    <col min="1031" max="1034" width="7.42578125" customWidth="1"/>
    <col min="1035" max="1035" width="15.42578125" customWidth="1"/>
    <col min="1036" max="1036" width="9.5703125" customWidth="1"/>
    <col min="1281" max="1281" width="52.85546875" customWidth="1"/>
    <col min="1282" max="1282" width="6.42578125" customWidth="1"/>
    <col min="1284" max="1284" width="10.140625" customWidth="1"/>
    <col min="1285" max="1285" width="8.42578125" customWidth="1"/>
    <col min="1287" max="1290" width="7.42578125" customWidth="1"/>
    <col min="1291" max="1291" width="15.42578125" customWidth="1"/>
    <col min="1292" max="1292" width="9.5703125" customWidth="1"/>
    <col min="1537" max="1537" width="52.85546875" customWidth="1"/>
    <col min="1538" max="1538" width="6.42578125" customWidth="1"/>
    <col min="1540" max="1540" width="10.140625" customWidth="1"/>
    <col min="1541" max="1541" width="8.42578125" customWidth="1"/>
    <col min="1543" max="1546" width="7.42578125" customWidth="1"/>
    <col min="1547" max="1547" width="15.42578125" customWidth="1"/>
    <col min="1548" max="1548" width="9.5703125" customWidth="1"/>
    <col min="1793" max="1793" width="52.85546875" customWidth="1"/>
    <col min="1794" max="1794" width="6.42578125" customWidth="1"/>
    <col min="1796" max="1796" width="10.140625" customWidth="1"/>
    <col min="1797" max="1797" width="8.42578125" customWidth="1"/>
    <col min="1799" max="1802" width="7.42578125" customWidth="1"/>
    <col min="1803" max="1803" width="15.42578125" customWidth="1"/>
    <col min="1804" max="1804" width="9.5703125" customWidth="1"/>
    <col min="2049" max="2049" width="52.85546875" customWidth="1"/>
    <col min="2050" max="2050" width="6.42578125" customWidth="1"/>
    <col min="2052" max="2052" width="10.140625" customWidth="1"/>
    <col min="2053" max="2053" width="8.42578125" customWidth="1"/>
    <col min="2055" max="2058" width="7.42578125" customWidth="1"/>
    <col min="2059" max="2059" width="15.42578125" customWidth="1"/>
    <col min="2060" max="2060" width="9.5703125" customWidth="1"/>
    <col min="2305" max="2305" width="52.85546875" customWidth="1"/>
    <col min="2306" max="2306" width="6.42578125" customWidth="1"/>
    <col min="2308" max="2308" width="10.140625" customWidth="1"/>
    <col min="2309" max="2309" width="8.42578125" customWidth="1"/>
    <col min="2311" max="2314" width="7.42578125" customWidth="1"/>
    <col min="2315" max="2315" width="15.42578125" customWidth="1"/>
    <col min="2316" max="2316" width="9.5703125" customWidth="1"/>
    <col min="2561" max="2561" width="52.85546875" customWidth="1"/>
    <col min="2562" max="2562" width="6.42578125" customWidth="1"/>
    <col min="2564" max="2564" width="10.140625" customWidth="1"/>
    <col min="2565" max="2565" width="8.42578125" customWidth="1"/>
    <col min="2567" max="2570" width="7.42578125" customWidth="1"/>
    <col min="2571" max="2571" width="15.42578125" customWidth="1"/>
    <col min="2572" max="2572" width="9.5703125" customWidth="1"/>
    <col min="2817" max="2817" width="52.85546875" customWidth="1"/>
    <col min="2818" max="2818" width="6.42578125" customWidth="1"/>
    <col min="2820" max="2820" width="10.140625" customWidth="1"/>
    <col min="2821" max="2821" width="8.42578125" customWidth="1"/>
    <col min="2823" max="2826" width="7.42578125" customWidth="1"/>
    <col min="2827" max="2827" width="15.42578125" customWidth="1"/>
    <col min="2828" max="2828" width="9.5703125" customWidth="1"/>
    <col min="3073" max="3073" width="52.85546875" customWidth="1"/>
    <col min="3074" max="3074" width="6.42578125" customWidth="1"/>
    <col min="3076" max="3076" width="10.140625" customWidth="1"/>
    <col min="3077" max="3077" width="8.42578125" customWidth="1"/>
    <col min="3079" max="3082" width="7.42578125" customWidth="1"/>
    <col min="3083" max="3083" width="15.42578125" customWidth="1"/>
    <col min="3084" max="3084" width="9.5703125" customWidth="1"/>
    <col min="3329" max="3329" width="52.85546875" customWidth="1"/>
    <col min="3330" max="3330" width="6.42578125" customWidth="1"/>
    <col min="3332" max="3332" width="10.140625" customWidth="1"/>
    <col min="3333" max="3333" width="8.42578125" customWidth="1"/>
    <col min="3335" max="3338" width="7.42578125" customWidth="1"/>
    <col min="3339" max="3339" width="15.42578125" customWidth="1"/>
    <col min="3340" max="3340" width="9.5703125" customWidth="1"/>
    <col min="3585" max="3585" width="52.85546875" customWidth="1"/>
    <col min="3586" max="3586" width="6.42578125" customWidth="1"/>
    <col min="3588" max="3588" width="10.140625" customWidth="1"/>
    <col min="3589" max="3589" width="8.42578125" customWidth="1"/>
    <col min="3591" max="3594" width="7.42578125" customWidth="1"/>
    <col min="3595" max="3595" width="15.42578125" customWidth="1"/>
    <col min="3596" max="3596" width="9.5703125" customWidth="1"/>
    <col min="3841" max="3841" width="52.85546875" customWidth="1"/>
    <col min="3842" max="3842" width="6.42578125" customWidth="1"/>
    <col min="3844" max="3844" width="10.140625" customWidth="1"/>
    <col min="3845" max="3845" width="8.42578125" customWidth="1"/>
    <col min="3847" max="3850" width="7.42578125" customWidth="1"/>
    <col min="3851" max="3851" width="15.42578125" customWidth="1"/>
    <col min="3852" max="3852" width="9.5703125" customWidth="1"/>
    <col min="4097" max="4097" width="52.85546875" customWidth="1"/>
    <col min="4098" max="4098" width="6.42578125" customWidth="1"/>
    <col min="4100" max="4100" width="10.140625" customWidth="1"/>
    <col min="4101" max="4101" width="8.42578125" customWidth="1"/>
    <col min="4103" max="4106" width="7.42578125" customWidth="1"/>
    <col min="4107" max="4107" width="15.42578125" customWidth="1"/>
    <col min="4108" max="4108" width="9.5703125" customWidth="1"/>
    <col min="4353" max="4353" width="52.85546875" customWidth="1"/>
    <col min="4354" max="4354" width="6.42578125" customWidth="1"/>
    <col min="4356" max="4356" width="10.140625" customWidth="1"/>
    <col min="4357" max="4357" width="8.42578125" customWidth="1"/>
    <col min="4359" max="4362" width="7.42578125" customWidth="1"/>
    <col min="4363" max="4363" width="15.42578125" customWidth="1"/>
    <col min="4364" max="4364" width="9.5703125" customWidth="1"/>
    <col min="4609" max="4609" width="52.85546875" customWidth="1"/>
    <col min="4610" max="4610" width="6.42578125" customWidth="1"/>
    <col min="4612" max="4612" width="10.140625" customWidth="1"/>
    <col min="4613" max="4613" width="8.42578125" customWidth="1"/>
    <col min="4615" max="4618" width="7.42578125" customWidth="1"/>
    <col min="4619" max="4619" width="15.42578125" customWidth="1"/>
    <col min="4620" max="4620" width="9.5703125" customWidth="1"/>
    <col min="4865" max="4865" width="52.85546875" customWidth="1"/>
    <col min="4866" max="4866" width="6.42578125" customWidth="1"/>
    <col min="4868" max="4868" width="10.140625" customWidth="1"/>
    <col min="4869" max="4869" width="8.42578125" customWidth="1"/>
    <col min="4871" max="4874" width="7.42578125" customWidth="1"/>
    <col min="4875" max="4875" width="15.42578125" customWidth="1"/>
    <col min="4876" max="4876" width="9.5703125" customWidth="1"/>
    <col min="5121" max="5121" width="52.85546875" customWidth="1"/>
    <col min="5122" max="5122" width="6.42578125" customWidth="1"/>
    <col min="5124" max="5124" width="10.140625" customWidth="1"/>
    <col min="5125" max="5125" width="8.42578125" customWidth="1"/>
    <col min="5127" max="5130" width="7.42578125" customWidth="1"/>
    <col min="5131" max="5131" width="15.42578125" customWidth="1"/>
    <col min="5132" max="5132" width="9.5703125" customWidth="1"/>
    <col min="5377" max="5377" width="52.85546875" customWidth="1"/>
    <col min="5378" max="5378" width="6.42578125" customWidth="1"/>
    <col min="5380" max="5380" width="10.140625" customWidth="1"/>
    <col min="5381" max="5381" width="8.42578125" customWidth="1"/>
    <col min="5383" max="5386" width="7.42578125" customWidth="1"/>
    <col min="5387" max="5387" width="15.42578125" customWidth="1"/>
    <col min="5388" max="5388" width="9.5703125" customWidth="1"/>
    <col min="5633" max="5633" width="52.85546875" customWidth="1"/>
    <col min="5634" max="5634" width="6.42578125" customWidth="1"/>
    <col min="5636" max="5636" width="10.140625" customWidth="1"/>
    <col min="5637" max="5637" width="8.42578125" customWidth="1"/>
    <col min="5639" max="5642" width="7.42578125" customWidth="1"/>
    <col min="5643" max="5643" width="15.42578125" customWidth="1"/>
    <col min="5644" max="5644" width="9.5703125" customWidth="1"/>
    <col min="5889" max="5889" width="52.85546875" customWidth="1"/>
    <col min="5890" max="5890" width="6.42578125" customWidth="1"/>
    <col min="5892" max="5892" width="10.140625" customWidth="1"/>
    <col min="5893" max="5893" width="8.42578125" customWidth="1"/>
    <col min="5895" max="5898" width="7.42578125" customWidth="1"/>
    <col min="5899" max="5899" width="15.42578125" customWidth="1"/>
    <col min="5900" max="5900" width="9.5703125" customWidth="1"/>
    <col min="6145" max="6145" width="52.85546875" customWidth="1"/>
    <col min="6146" max="6146" width="6.42578125" customWidth="1"/>
    <col min="6148" max="6148" width="10.140625" customWidth="1"/>
    <col min="6149" max="6149" width="8.42578125" customWidth="1"/>
    <col min="6151" max="6154" width="7.42578125" customWidth="1"/>
    <col min="6155" max="6155" width="15.42578125" customWidth="1"/>
    <col min="6156" max="6156" width="9.5703125" customWidth="1"/>
    <col min="6401" max="6401" width="52.85546875" customWidth="1"/>
    <col min="6402" max="6402" width="6.42578125" customWidth="1"/>
    <col min="6404" max="6404" width="10.140625" customWidth="1"/>
    <col min="6405" max="6405" width="8.42578125" customWidth="1"/>
    <col min="6407" max="6410" width="7.42578125" customWidth="1"/>
    <col min="6411" max="6411" width="15.42578125" customWidth="1"/>
    <col min="6412" max="6412" width="9.5703125" customWidth="1"/>
    <col min="6657" max="6657" width="52.85546875" customWidth="1"/>
    <col min="6658" max="6658" width="6.42578125" customWidth="1"/>
    <col min="6660" max="6660" width="10.140625" customWidth="1"/>
    <col min="6661" max="6661" width="8.42578125" customWidth="1"/>
    <col min="6663" max="6666" width="7.42578125" customWidth="1"/>
    <col min="6667" max="6667" width="15.42578125" customWidth="1"/>
    <col min="6668" max="6668" width="9.5703125" customWidth="1"/>
    <col min="6913" max="6913" width="52.85546875" customWidth="1"/>
    <col min="6914" max="6914" width="6.42578125" customWidth="1"/>
    <col min="6916" max="6916" width="10.140625" customWidth="1"/>
    <col min="6917" max="6917" width="8.42578125" customWidth="1"/>
    <col min="6919" max="6922" width="7.42578125" customWidth="1"/>
    <col min="6923" max="6923" width="15.42578125" customWidth="1"/>
    <col min="6924" max="6924" width="9.5703125" customWidth="1"/>
    <col min="7169" max="7169" width="52.85546875" customWidth="1"/>
    <col min="7170" max="7170" width="6.42578125" customWidth="1"/>
    <col min="7172" max="7172" width="10.140625" customWidth="1"/>
    <col min="7173" max="7173" width="8.42578125" customWidth="1"/>
    <col min="7175" max="7178" width="7.42578125" customWidth="1"/>
    <col min="7179" max="7179" width="15.42578125" customWidth="1"/>
    <col min="7180" max="7180" width="9.5703125" customWidth="1"/>
    <col min="7425" max="7425" width="52.85546875" customWidth="1"/>
    <col min="7426" max="7426" width="6.42578125" customWidth="1"/>
    <col min="7428" max="7428" width="10.140625" customWidth="1"/>
    <col min="7429" max="7429" width="8.42578125" customWidth="1"/>
    <col min="7431" max="7434" width="7.42578125" customWidth="1"/>
    <col min="7435" max="7435" width="15.42578125" customWidth="1"/>
    <col min="7436" max="7436" width="9.5703125" customWidth="1"/>
    <col min="7681" max="7681" width="52.85546875" customWidth="1"/>
    <col min="7682" max="7682" width="6.42578125" customWidth="1"/>
    <col min="7684" max="7684" width="10.140625" customWidth="1"/>
    <col min="7685" max="7685" width="8.42578125" customWidth="1"/>
    <col min="7687" max="7690" width="7.42578125" customWidth="1"/>
    <col min="7691" max="7691" width="15.42578125" customWidth="1"/>
    <col min="7692" max="7692" width="9.5703125" customWidth="1"/>
    <col min="7937" max="7937" width="52.85546875" customWidth="1"/>
    <col min="7938" max="7938" width="6.42578125" customWidth="1"/>
    <col min="7940" max="7940" width="10.140625" customWidth="1"/>
    <col min="7941" max="7941" width="8.42578125" customWidth="1"/>
    <col min="7943" max="7946" width="7.42578125" customWidth="1"/>
    <col min="7947" max="7947" width="15.42578125" customWidth="1"/>
    <col min="7948" max="7948" width="9.5703125" customWidth="1"/>
    <col min="8193" max="8193" width="52.85546875" customWidth="1"/>
    <col min="8194" max="8194" width="6.42578125" customWidth="1"/>
    <col min="8196" max="8196" width="10.140625" customWidth="1"/>
    <col min="8197" max="8197" width="8.42578125" customWidth="1"/>
    <col min="8199" max="8202" width="7.42578125" customWidth="1"/>
    <col min="8203" max="8203" width="15.42578125" customWidth="1"/>
    <col min="8204" max="8204" width="9.5703125" customWidth="1"/>
    <col min="8449" max="8449" width="52.85546875" customWidth="1"/>
    <col min="8450" max="8450" width="6.42578125" customWidth="1"/>
    <col min="8452" max="8452" width="10.140625" customWidth="1"/>
    <col min="8453" max="8453" width="8.42578125" customWidth="1"/>
    <col min="8455" max="8458" width="7.42578125" customWidth="1"/>
    <col min="8459" max="8459" width="15.42578125" customWidth="1"/>
    <col min="8460" max="8460" width="9.5703125" customWidth="1"/>
    <col min="8705" max="8705" width="52.85546875" customWidth="1"/>
    <col min="8706" max="8706" width="6.42578125" customWidth="1"/>
    <col min="8708" max="8708" width="10.140625" customWidth="1"/>
    <col min="8709" max="8709" width="8.42578125" customWidth="1"/>
    <col min="8711" max="8714" width="7.42578125" customWidth="1"/>
    <col min="8715" max="8715" width="15.42578125" customWidth="1"/>
    <col min="8716" max="8716" width="9.5703125" customWidth="1"/>
    <col min="8961" max="8961" width="52.85546875" customWidth="1"/>
    <col min="8962" max="8962" width="6.42578125" customWidth="1"/>
    <col min="8964" max="8964" width="10.140625" customWidth="1"/>
    <col min="8965" max="8965" width="8.42578125" customWidth="1"/>
    <col min="8967" max="8970" width="7.42578125" customWidth="1"/>
    <col min="8971" max="8971" width="15.42578125" customWidth="1"/>
    <col min="8972" max="8972" width="9.5703125" customWidth="1"/>
    <col min="9217" max="9217" width="52.85546875" customWidth="1"/>
    <col min="9218" max="9218" width="6.42578125" customWidth="1"/>
    <col min="9220" max="9220" width="10.140625" customWidth="1"/>
    <col min="9221" max="9221" width="8.42578125" customWidth="1"/>
    <col min="9223" max="9226" width="7.42578125" customWidth="1"/>
    <col min="9227" max="9227" width="15.42578125" customWidth="1"/>
    <col min="9228" max="9228" width="9.5703125" customWidth="1"/>
    <col min="9473" max="9473" width="52.85546875" customWidth="1"/>
    <col min="9474" max="9474" width="6.42578125" customWidth="1"/>
    <col min="9476" max="9476" width="10.140625" customWidth="1"/>
    <col min="9477" max="9477" width="8.42578125" customWidth="1"/>
    <col min="9479" max="9482" width="7.42578125" customWidth="1"/>
    <col min="9483" max="9483" width="15.42578125" customWidth="1"/>
    <col min="9484" max="9484" width="9.5703125" customWidth="1"/>
    <col min="9729" max="9729" width="52.85546875" customWidth="1"/>
    <col min="9730" max="9730" width="6.42578125" customWidth="1"/>
    <col min="9732" max="9732" width="10.140625" customWidth="1"/>
    <col min="9733" max="9733" width="8.42578125" customWidth="1"/>
    <col min="9735" max="9738" width="7.42578125" customWidth="1"/>
    <col min="9739" max="9739" width="15.42578125" customWidth="1"/>
    <col min="9740" max="9740" width="9.5703125" customWidth="1"/>
    <col min="9985" max="9985" width="52.85546875" customWidth="1"/>
    <col min="9986" max="9986" width="6.42578125" customWidth="1"/>
    <col min="9988" max="9988" width="10.140625" customWidth="1"/>
    <col min="9989" max="9989" width="8.42578125" customWidth="1"/>
    <col min="9991" max="9994" width="7.42578125" customWidth="1"/>
    <col min="9995" max="9995" width="15.42578125" customWidth="1"/>
    <col min="9996" max="9996" width="9.5703125" customWidth="1"/>
    <col min="10241" max="10241" width="52.85546875" customWidth="1"/>
    <col min="10242" max="10242" width="6.42578125" customWidth="1"/>
    <col min="10244" max="10244" width="10.140625" customWidth="1"/>
    <col min="10245" max="10245" width="8.42578125" customWidth="1"/>
    <col min="10247" max="10250" width="7.42578125" customWidth="1"/>
    <col min="10251" max="10251" width="15.42578125" customWidth="1"/>
    <col min="10252" max="10252" width="9.5703125" customWidth="1"/>
    <col min="10497" max="10497" width="52.85546875" customWidth="1"/>
    <col min="10498" max="10498" width="6.42578125" customWidth="1"/>
    <col min="10500" max="10500" width="10.140625" customWidth="1"/>
    <col min="10501" max="10501" width="8.42578125" customWidth="1"/>
    <col min="10503" max="10506" width="7.42578125" customWidth="1"/>
    <col min="10507" max="10507" width="15.42578125" customWidth="1"/>
    <col min="10508" max="10508" width="9.5703125" customWidth="1"/>
    <col min="10753" max="10753" width="52.85546875" customWidth="1"/>
    <col min="10754" max="10754" width="6.42578125" customWidth="1"/>
    <col min="10756" max="10756" width="10.140625" customWidth="1"/>
    <col min="10757" max="10757" width="8.42578125" customWidth="1"/>
    <col min="10759" max="10762" width="7.42578125" customWidth="1"/>
    <col min="10763" max="10763" width="15.42578125" customWidth="1"/>
    <col min="10764" max="10764" width="9.5703125" customWidth="1"/>
    <col min="11009" max="11009" width="52.85546875" customWidth="1"/>
    <col min="11010" max="11010" width="6.42578125" customWidth="1"/>
    <col min="11012" max="11012" width="10.140625" customWidth="1"/>
    <col min="11013" max="11013" width="8.42578125" customWidth="1"/>
    <col min="11015" max="11018" width="7.42578125" customWidth="1"/>
    <col min="11019" max="11019" width="15.42578125" customWidth="1"/>
    <col min="11020" max="11020" width="9.5703125" customWidth="1"/>
    <col min="11265" max="11265" width="52.85546875" customWidth="1"/>
    <col min="11266" max="11266" width="6.42578125" customWidth="1"/>
    <col min="11268" max="11268" width="10.140625" customWidth="1"/>
    <col min="11269" max="11269" width="8.42578125" customWidth="1"/>
    <col min="11271" max="11274" width="7.42578125" customWidth="1"/>
    <col min="11275" max="11275" width="15.42578125" customWidth="1"/>
    <col min="11276" max="11276" width="9.5703125" customWidth="1"/>
    <col min="11521" max="11521" width="52.85546875" customWidth="1"/>
    <col min="11522" max="11522" width="6.42578125" customWidth="1"/>
    <col min="11524" max="11524" width="10.140625" customWidth="1"/>
    <col min="11525" max="11525" width="8.42578125" customWidth="1"/>
    <col min="11527" max="11530" width="7.42578125" customWidth="1"/>
    <col min="11531" max="11531" width="15.42578125" customWidth="1"/>
    <col min="11532" max="11532" width="9.5703125" customWidth="1"/>
    <col min="11777" max="11777" width="52.85546875" customWidth="1"/>
    <col min="11778" max="11778" width="6.42578125" customWidth="1"/>
    <col min="11780" max="11780" width="10.140625" customWidth="1"/>
    <col min="11781" max="11781" width="8.42578125" customWidth="1"/>
    <col min="11783" max="11786" width="7.42578125" customWidth="1"/>
    <col min="11787" max="11787" width="15.42578125" customWidth="1"/>
    <col min="11788" max="11788" width="9.5703125" customWidth="1"/>
    <col min="12033" max="12033" width="52.85546875" customWidth="1"/>
    <col min="12034" max="12034" width="6.42578125" customWidth="1"/>
    <col min="12036" max="12036" width="10.140625" customWidth="1"/>
    <col min="12037" max="12037" width="8.42578125" customWidth="1"/>
    <col min="12039" max="12042" width="7.42578125" customWidth="1"/>
    <col min="12043" max="12043" width="15.42578125" customWidth="1"/>
    <col min="12044" max="12044" width="9.5703125" customWidth="1"/>
    <col min="12289" max="12289" width="52.85546875" customWidth="1"/>
    <col min="12290" max="12290" width="6.42578125" customWidth="1"/>
    <col min="12292" max="12292" width="10.140625" customWidth="1"/>
    <col min="12293" max="12293" width="8.42578125" customWidth="1"/>
    <col min="12295" max="12298" width="7.42578125" customWidth="1"/>
    <col min="12299" max="12299" width="15.42578125" customWidth="1"/>
    <col min="12300" max="12300" width="9.5703125" customWidth="1"/>
    <col min="12545" max="12545" width="52.85546875" customWidth="1"/>
    <col min="12546" max="12546" width="6.42578125" customWidth="1"/>
    <col min="12548" max="12548" width="10.140625" customWidth="1"/>
    <col min="12549" max="12549" width="8.42578125" customWidth="1"/>
    <col min="12551" max="12554" width="7.42578125" customWidth="1"/>
    <col min="12555" max="12555" width="15.42578125" customWidth="1"/>
    <col min="12556" max="12556" width="9.5703125" customWidth="1"/>
    <col min="12801" max="12801" width="52.85546875" customWidth="1"/>
    <col min="12802" max="12802" width="6.42578125" customWidth="1"/>
    <col min="12804" max="12804" width="10.140625" customWidth="1"/>
    <col min="12805" max="12805" width="8.42578125" customWidth="1"/>
    <col min="12807" max="12810" width="7.42578125" customWidth="1"/>
    <col min="12811" max="12811" width="15.42578125" customWidth="1"/>
    <col min="12812" max="12812" width="9.5703125" customWidth="1"/>
    <col min="13057" max="13057" width="52.85546875" customWidth="1"/>
    <col min="13058" max="13058" width="6.42578125" customWidth="1"/>
    <col min="13060" max="13060" width="10.140625" customWidth="1"/>
    <col min="13061" max="13061" width="8.42578125" customWidth="1"/>
    <col min="13063" max="13066" width="7.42578125" customWidth="1"/>
    <col min="13067" max="13067" width="15.42578125" customWidth="1"/>
    <col min="13068" max="13068" width="9.5703125" customWidth="1"/>
    <col min="13313" max="13313" width="52.85546875" customWidth="1"/>
    <col min="13314" max="13314" width="6.42578125" customWidth="1"/>
    <col min="13316" max="13316" width="10.140625" customWidth="1"/>
    <col min="13317" max="13317" width="8.42578125" customWidth="1"/>
    <col min="13319" max="13322" width="7.42578125" customWidth="1"/>
    <col min="13323" max="13323" width="15.42578125" customWidth="1"/>
    <col min="13324" max="13324" width="9.5703125" customWidth="1"/>
    <col min="13569" max="13569" width="52.85546875" customWidth="1"/>
    <col min="13570" max="13570" width="6.42578125" customWidth="1"/>
    <col min="13572" max="13572" width="10.140625" customWidth="1"/>
    <col min="13573" max="13573" width="8.42578125" customWidth="1"/>
    <col min="13575" max="13578" width="7.42578125" customWidth="1"/>
    <col min="13579" max="13579" width="15.42578125" customWidth="1"/>
    <col min="13580" max="13580" width="9.5703125" customWidth="1"/>
    <col min="13825" max="13825" width="52.85546875" customWidth="1"/>
    <col min="13826" max="13826" width="6.42578125" customWidth="1"/>
    <col min="13828" max="13828" width="10.140625" customWidth="1"/>
    <col min="13829" max="13829" width="8.42578125" customWidth="1"/>
    <col min="13831" max="13834" width="7.42578125" customWidth="1"/>
    <col min="13835" max="13835" width="15.42578125" customWidth="1"/>
    <col min="13836" max="13836" width="9.5703125" customWidth="1"/>
    <col min="14081" max="14081" width="52.85546875" customWidth="1"/>
    <col min="14082" max="14082" width="6.42578125" customWidth="1"/>
    <col min="14084" max="14084" width="10.140625" customWidth="1"/>
    <col min="14085" max="14085" width="8.42578125" customWidth="1"/>
    <col min="14087" max="14090" width="7.42578125" customWidth="1"/>
    <col min="14091" max="14091" width="15.42578125" customWidth="1"/>
    <col min="14092" max="14092" width="9.5703125" customWidth="1"/>
    <col min="14337" max="14337" width="52.85546875" customWidth="1"/>
    <col min="14338" max="14338" width="6.42578125" customWidth="1"/>
    <col min="14340" max="14340" width="10.140625" customWidth="1"/>
    <col min="14341" max="14341" width="8.42578125" customWidth="1"/>
    <col min="14343" max="14346" width="7.42578125" customWidth="1"/>
    <col min="14347" max="14347" width="15.42578125" customWidth="1"/>
    <col min="14348" max="14348" width="9.5703125" customWidth="1"/>
    <col min="14593" max="14593" width="52.85546875" customWidth="1"/>
    <col min="14594" max="14594" width="6.42578125" customWidth="1"/>
    <col min="14596" max="14596" width="10.140625" customWidth="1"/>
    <col min="14597" max="14597" width="8.42578125" customWidth="1"/>
    <col min="14599" max="14602" width="7.42578125" customWidth="1"/>
    <col min="14603" max="14603" width="15.42578125" customWidth="1"/>
    <col min="14604" max="14604" width="9.5703125" customWidth="1"/>
    <col min="14849" max="14849" width="52.85546875" customWidth="1"/>
    <col min="14850" max="14850" width="6.42578125" customWidth="1"/>
    <col min="14852" max="14852" width="10.140625" customWidth="1"/>
    <col min="14853" max="14853" width="8.42578125" customWidth="1"/>
    <col min="14855" max="14858" width="7.42578125" customWidth="1"/>
    <col min="14859" max="14859" width="15.42578125" customWidth="1"/>
    <col min="14860" max="14860" width="9.5703125" customWidth="1"/>
    <col min="15105" max="15105" width="52.85546875" customWidth="1"/>
    <col min="15106" max="15106" width="6.42578125" customWidth="1"/>
    <col min="15108" max="15108" width="10.140625" customWidth="1"/>
    <col min="15109" max="15109" width="8.42578125" customWidth="1"/>
    <col min="15111" max="15114" width="7.42578125" customWidth="1"/>
    <col min="15115" max="15115" width="15.42578125" customWidth="1"/>
    <col min="15116" max="15116" width="9.5703125" customWidth="1"/>
    <col min="15361" max="15361" width="52.85546875" customWidth="1"/>
    <col min="15362" max="15362" width="6.42578125" customWidth="1"/>
    <col min="15364" max="15364" width="10.140625" customWidth="1"/>
    <col min="15365" max="15365" width="8.42578125" customWidth="1"/>
    <col min="15367" max="15370" width="7.42578125" customWidth="1"/>
    <col min="15371" max="15371" width="15.42578125" customWidth="1"/>
    <col min="15372" max="15372" width="9.5703125" customWidth="1"/>
    <col min="15617" max="15617" width="52.85546875" customWidth="1"/>
    <col min="15618" max="15618" width="6.42578125" customWidth="1"/>
    <col min="15620" max="15620" width="10.140625" customWidth="1"/>
    <col min="15621" max="15621" width="8.42578125" customWidth="1"/>
    <col min="15623" max="15626" width="7.42578125" customWidth="1"/>
    <col min="15627" max="15627" width="15.42578125" customWidth="1"/>
    <col min="15628" max="15628" width="9.5703125" customWidth="1"/>
    <col min="15873" max="15873" width="52.85546875" customWidth="1"/>
    <col min="15874" max="15874" width="6.42578125" customWidth="1"/>
    <col min="15876" max="15876" width="10.140625" customWidth="1"/>
    <col min="15877" max="15877" width="8.42578125" customWidth="1"/>
    <col min="15879" max="15882" width="7.42578125" customWidth="1"/>
    <col min="15883" max="15883" width="15.42578125" customWidth="1"/>
    <col min="15884" max="15884" width="9.5703125" customWidth="1"/>
    <col min="16129" max="16129" width="52.85546875" customWidth="1"/>
    <col min="16130" max="16130" width="6.42578125" customWidth="1"/>
    <col min="16132" max="16132" width="10.140625" customWidth="1"/>
    <col min="16133" max="16133" width="8.42578125" customWidth="1"/>
    <col min="16135" max="16138" width="7.42578125" customWidth="1"/>
    <col min="16139" max="16139" width="15.42578125" customWidth="1"/>
    <col min="16140" max="16140" width="9.5703125" customWidth="1"/>
  </cols>
  <sheetData>
    <row r="1" spans="1:13" ht="15" x14ac:dyDescent="0.25">
      <c r="A1" s="1" t="s">
        <v>0</v>
      </c>
      <c r="B1" s="2"/>
      <c r="C1" s="1"/>
      <c r="D1" s="3" t="s">
        <v>1</v>
      </c>
      <c r="E1" s="1"/>
      <c r="F1" s="1"/>
      <c r="G1" s="1"/>
      <c r="H1" s="4"/>
      <c r="I1" s="4"/>
      <c r="J1" s="4"/>
    </row>
    <row r="2" spans="1:13" x14ac:dyDescent="0.2">
      <c r="A2" s="1" t="s">
        <v>2</v>
      </c>
      <c r="B2" s="2"/>
      <c r="C2" s="1"/>
      <c r="D2" s="2"/>
      <c r="E2" s="1"/>
      <c r="F2" s="1"/>
      <c r="G2" s="1"/>
      <c r="H2" s="1"/>
      <c r="I2" s="1"/>
      <c r="J2" s="1"/>
    </row>
    <row r="3" spans="1:13" x14ac:dyDescent="0.2">
      <c r="A3" s="1" t="s">
        <v>3</v>
      </c>
      <c r="B3" s="2"/>
      <c r="C3" s="5"/>
      <c r="D3" s="2"/>
      <c r="E3" s="6"/>
      <c r="F3" s="1"/>
      <c r="G3" s="1"/>
      <c r="H3" s="1"/>
      <c r="I3" s="5"/>
      <c r="J3" s="1"/>
    </row>
    <row r="4" spans="1:13" x14ac:dyDescent="0.2">
      <c r="A4" s="1" t="s">
        <v>4</v>
      </c>
      <c r="B4" s="5"/>
      <c r="C4" s="1"/>
      <c r="D4" s="2"/>
      <c r="E4" s="2"/>
      <c r="F4" s="1"/>
      <c r="G4" s="1"/>
      <c r="H4" s="1"/>
      <c r="I4" s="1"/>
      <c r="J4" s="1"/>
    </row>
    <row r="5" spans="1:13" x14ac:dyDescent="0.2">
      <c r="A5" s="1" t="s">
        <v>5</v>
      </c>
      <c r="B5" s="2"/>
      <c r="C5" s="1"/>
      <c r="D5" s="2"/>
      <c r="E5" s="2"/>
      <c r="F5" s="1"/>
      <c r="G5" s="1"/>
      <c r="H5" s="1"/>
      <c r="I5" s="1"/>
      <c r="J5" s="1"/>
    </row>
    <row r="6" spans="1:13" x14ac:dyDescent="0.2">
      <c r="A6" s="1" t="s">
        <v>6</v>
      </c>
      <c r="B6" s="2"/>
      <c r="C6" s="1"/>
      <c r="D6" s="2"/>
      <c r="E6" s="2"/>
      <c r="F6" s="1"/>
      <c r="G6" s="1"/>
      <c r="H6" s="1"/>
      <c r="I6" s="1"/>
      <c r="J6" s="1"/>
    </row>
    <row r="7" spans="1:13" ht="21" customHeight="1" x14ac:dyDescent="0.2">
      <c r="A7" s="253" t="s">
        <v>7</v>
      </c>
      <c r="B7" s="253"/>
      <c r="C7" s="253"/>
      <c r="D7" s="253"/>
      <c r="E7" s="253"/>
      <c r="F7" s="253"/>
      <c r="G7" s="253"/>
      <c r="H7" s="253"/>
      <c r="I7" s="253"/>
      <c r="J7" s="253"/>
    </row>
    <row r="8" spans="1:13" x14ac:dyDescent="0.2">
      <c r="A8" s="1"/>
      <c r="B8" s="7"/>
      <c r="C8" s="8"/>
      <c r="D8" s="7"/>
      <c r="E8" s="8"/>
      <c r="F8" s="1"/>
      <c r="G8" s="1"/>
      <c r="H8" s="1"/>
      <c r="I8" s="1"/>
      <c r="J8" s="4" t="s">
        <v>8</v>
      </c>
    </row>
    <row r="9" spans="1:13" x14ac:dyDescent="0.2">
      <c r="A9" s="9" t="s">
        <v>9</v>
      </c>
      <c r="B9" s="10" t="s">
        <v>10</v>
      </c>
      <c r="C9" s="10" t="s">
        <v>11</v>
      </c>
      <c r="D9" s="254" t="s">
        <v>12</v>
      </c>
      <c r="E9" s="257" t="s">
        <v>13</v>
      </c>
      <c r="F9" s="260" t="s">
        <v>14</v>
      </c>
      <c r="G9" s="260" t="s">
        <v>15</v>
      </c>
      <c r="H9" s="263" t="s">
        <v>16</v>
      </c>
      <c r="I9" s="260" t="s">
        <v>17</v>
      </c>
      <c r="J9" s="260" t="s">
        <v>18</v>
      </c>
    </row>
    <row r="10" spans="1:13" x14ac:dyDescent="0.2">
      <c r="A10" s="11" t="s">
        <v>19</v>
      </c>
      <c r="B10" s="12"/>
      <c r="C10" s="12"/>
      <c r="D10" s="255"/>
      <c r="E10" s="258"/>
      <c r="F10" s="261"/>
      <c r="G10" s="261"/>
      <c r="H10" s="264"/>
      <c r="I10" s="261"/>
      <c r="J10" s="261"/>
    </row>
    <row r="11" spans="1:13" x14ac:dyDescent="0.2">
      <c r="A11" s="11" t="s">
        <v>20</v>
      </c>
      <c r="B11" s="12"/>
      <c r="C11" s="11"/>
      <c r="D11" s="255"/>
      <c r="E11" s="258"/>
      <c r="F11" s="261"/>
      <c r="G11" s="261"/>
      <c r="H11" s="264"/>
      <c r="I11" s="261"/>
      <c r="J11" s="261"/>
    </row>
    <row r="12" spans="1:13" ht="7.5" customHeight="1" x14ac:dyDescent="0.2">
      <c r="A12" s="13"/>
      <c r="B12" s="14"/>
      <c r="C12" s="13"/>
      <c r="D12" s="256"/>
      <c r="E12" s="259"/>
      <c r="F12" s="262"/>
      <c r="G12" s="262"/>
      <c r="H12" s="265"/>
      <c r="I12" s="262"/>
      <c r="J12" s="262"/>
    </row>
    <row r="13" spans="1:13" x14ac:dyDescent="0.2">
      <c r="A13" s="15">
        <v>0</v>
      </c>
      <c r="B13" s="15">
        <v>1</v>
      </c>
      <c r="C13" s="15" t="s">
        <v>21</v>
      </c>
      <c r="D13" s="15">
        <v>3</v>
      </c>
      <c r="E13" s="15">
        <v>4</v>
      </c>
      <c r="F13" s="14">
        <v>5</v>
      </c>
      <c r="G13" s="14">
        <v>6</v>
      </c>
      <c r="H13" s="14">
        <v>7</v>
      </c>
      <c r="I13" s="14">
        <v>8</v>
      </c>
      <c r="J13" s="16">
        <v>9</v>
      </c>
    </row>
    <row r="14" spans="1:13" x14ac:dyDescent="0.2">
      <c r="A14" s="17" t="s">
        <v>22</v>
      </c>
      <c r="B14" s="18" t="s">
        <v>23</v>
      </c>
      <c r="C14" s="19">
        <f>D14+F14</f>
        <v>22267.81</v>
      </c>
      <c r="D14" s="20">
        <f>D16</f>
        <v>9082.61</v>
      </c>
      <c r="E14" s="21"/>
      <c r="F14" s="22">
        <f>F15</f>
        <v>13185.2</v>
      </c>
      <c r="G14" s="23">
        <f>G15</f>
        <v>7873.79</v>
      </c>
      <c r="H14" s="23">
        <f>H15</f>
        <v>3320</v>
      </c>
      <c r="I14" s="23">
        <f>I15</f>
        <v>3320</v>
      </c>
      <c r="J14" s="23"/>
    </row>
    <row r="15" spans="1:13" ht="13.5" thickBot="1" x14ac:dyDescent="0.25">
      <c r="A15" s="24"/>
      <c r="B15" s="25" t="s">
        <v>24</v>
      </c>
      <c r="C15" s="26">
        <f>D15+F15</f>
        <v>22267.81</v>
      </c>
      <c r="D15" s="20">
        <f>D17</f>
        <v>9082.61</v>
      </c>
      <c r="E15" s="21"/>
      <c r="F15" s="27">
        <f>F16+F26</f>
        <v>13185.2</v>
      </c>
      <c r="G15" s="23">
        <f>G16+G26</f>
        <v>7873.79</v>
      </c>
      <c r="H15" s="23">
        <f>H16+H26</f>
        <v>3320</v>
      </c>
      <c r="I15" s="23">
        <f>I16+I26</f>
        <v>3320</v>
      </c>
      <c r="J15" s="23"/>
    </row>
    <row r="16" spans="1:13" ht="13.5" x14ac:dyDescent="0.25">
      <c r="A16" s="28" t="s">
        <v>25</v>
      </c>
      <c r="B16" s="12" t="s">
        <v>23</v>
      </c>
      <c r="C16" s="19">
        <f>D16+F16</f>
        <v>21177.72</v>
      </c>
      <c r="D16" s="29">
        <f>D17</f>
        <v>9082.61</v>
      </c>
      <c r="E16" s="23"/>
      <c r="F16" s="30">
        <f>F18+F20+F22+F24</f>
        <v>12095.11</v>
      </c>
      <c r="G16" s="30">
        <f>G18+G20+G22+G24</f>
        <v>6923.79</v>
      </c>
      <c r="H16" s="30">
        <f>H18+H20+H22+H24</f>
        <v>2370</v>
      </c>
      <c r="I16" s="30">
        <f>I18+I20+I22+I24</f>
        <v>2370</v>
      </c>
      <c r="J16" s="23"/>
      <c r="K16" s="31"/>
      <c r="M16" s="31"/>
    </row>
    <row r="17" spans="1:12" x14ac:dyDescent="0.2">
      <c r="A17" s="13" t="s">
        <v>26</v>
      </c>
      <c r="B17" s="14" t="s">
        <v>24</v>
      </c>
      <c r="C17" s="26">
        <f>D17+F17</f>
        <v>21177.72</v>
      </c>
      <c r="D17" s="29">
        <f>D23+D25+D21</f>
        <v>9082.61</v>
      </c>
      <c r="E17" s="23"/>
      <c r="F17" s="32">
        <f>F37+F50+F64</f>
        <v>12095.109999999999</v>
      </c>
      <c r="G17" s="32">
        <f>G37+G50+G64</f>
        <v>6863.79</v>
      </c>
      <c r="H17" s="32">
        <f>H37+H50+H64</f>
        <v>2310</v>
      </c>
      <c r="I17" s="32">
        <f>I37+I50+I64</f>
        <v>2310</v>
      </c>
      <c r="J17" s="33"/>
      <c r="L17" s="34">
        <f>F17-F16</f>
        <v>0</v>
      </c>
    </row>
    <row r="18" spans="1:12" ht="26.25" customHeight="1" x14ac:dyDescent="0.2">
      <c r="A18" s="200" t="s">
        <v>27</v>
      </c>
      <c r="B18" s="15" t="s">
        <v>23</v>
      </c>
      <c r="C18" s="35">
        <f>C19</f>
        <v>5209.43</v>
      </c>
      <c r="D18" s="35"/>
      <c r="E18" s="35"/>
      <c r="F18" s="35">
        <f>F19</f>
        <v>5209.43</v>
      </c>
      <c r="G18" s="35">
        <f>G19</f>
        <v>4553.79</v>
      </c>
      <c r="H18" s="35">
        <f>H19</f>
        <v>0</v>
      </c>
      <c r="I18" s="35">
        <f>I19</f>
        <v>0</v>
      </c>
      <c r="J18" s="33"/>
    </row>
    <row r="19" spans="1:12" x14ac:dyDescent="0.2">
      <c r="A19" s="201"/>
      <c r="B19" s="14" t="s">
        <v>24</v>
      </c>
      <c r="C19" s="35">
        <f>F19</f>
        <v>5209.43</v>
      </c>
      <c r="D19" s="35"/>
      <c r="E19" s="35"/>
      <c r="F19" s="35">
        <f>F39</f>
        <v>5209.43</v>
      </c>
      <c r="G19" s="35">
        <f>G39</f>
        <v>4553.79</v>
      </c>
      <c r="H19" s="35">
        <f>H39</f>
        <v>0</v>
      </c>
      <c r="I19" s="35">
        <f>I39</f>
        <v>0</v>
      </c>
      <c r="J19" s="33"/>
    </row>
    <row r="20" spans="1:12" ht="20.25" customHeight="1" x14ac:dyDescent="0.2">
      <c r="A20" s="250" t="s">
        <v>28</v>
      </c>
      <c r="B20" s="15" t="s">
        <v>23</v>
      </c>
      <c r="C20" s="36">
        <f t="shared" ref="C20:C25" si="0">D20+F20</f>
        <v>3622.25</v>
      </c>
      <c r="D20" s="37">
        <f>D21</f>
        <v>2376.4500000000003</v>
      </c>
      <c r="E20" s="36"/>
      <c r="F20" s="36">
        <f>F21</f>
        <v>1245.8</v>
      </c>
      <c r="G20" s="36">
        <f>G21</f>
        <v>0</v>
      </c>
      <c r="H20" s="36">
        <f>H21</f>
        <v>0</v>
      </c>
      <c r="I20" s="36">
        <f>I21</f>
        <v>0</v>
      </c>
      <c r="J20" s="23"/>
    </row>
    <row r="21" spans="1:12" ht="19.5" customHeight="1" x14ac:dyDescent="0.2">
      <c r="A21" s="251"/>
      <c r="B21" s="15" t="s">
        <v>24</v>
      </c>
      <c r="C21" s="36">
        <f t="shared" si="0"/>
        <v>3622.25</v>
      </c>
      <c r="D21" s="37">
        <f>D41</f>
        <v>2376.4500000000003</v>
      </c>
      <c r="E21" s="36"/>
      <c r="F21" s="36">
        <f>F41+F69</f>
        <v>1245.8</v>
      </c>
      <c r="G21" s="36">
        <f>G41+G69</f>
        <v>0</v>
      </c>
      <c r="H21" s="36">
        <f>H41+H69</f>
        <v>0</v>
      </c>
      <c r="I21" s="36">
        <f>I41+I69</f>
        <v>0</v>
      </c>
      <c r="J21" s="23"/>
    </row>
    <row r="22" spans="1:12" ht="18.75" customHeight="1" x14ac:dyDescent="0.2">
      <c r="A22" s="250" t="s">
        <v>29</v>
      </c>
      <c r="B22" s="15" t="s">
        <v>23</v>
      </c>
      <c r="C22" s="36">
        <f t="shared" si="0"/>
        <v>3144.3999999999996</v>
      </c>
      <c r="D22" s="37">
        <f>D23</f>
        <v>1098</v>
      </c>
      <c r="E22" s="36"/>
      <c r="F22" s="36">
        <f>F23</f>
        <v>2046.3999999999999</v>
      </c>
      <c r="G22" s="36">
        <f>G23</f>
        <v>0</v>
      </c>
      <c r="H22" s="36">
        <f>H23</f>
        <v>0</v>
      </c>
      <c r="I22" s="36">
        <f>I23</f>
        <v>0</v>
      </c>
      <c r="J22" s="23"/>
    </row>
    <row r="23" spans="1:12" ht="18.75" customHeight="1" x14ac:dyDescent="0.2">
      <c r="A23" s="218"/>
      <c r="B23" s="15" t="s">
        <v>24</v>
      </c>
      <c r="C23" s="36">
        <f t="shared" si="0"/>
        <v>3144.3999999999996</v>
      </c>
      <c r="D23" s="37">
        <f>D43</f>
        <v>1098</v>
      </c>
      <c r="E23" s="36"/>
      <c r="F23" s="36">
        <f>F43</f>
        <v>2046.3999999999999</v>
      </c>
      <c r="G23" s="36">
        <f>G43</f>
        <v>0</v>
      </c>
      <c r="H23" s="36">
        <f>H43</f>
        <v>0</v>
      </c>
      <c r="I23" s="36">
        <f>I43</f>
        <v>0</v>
      </c>
      <c r="J23" s="23"/>
    </row>
    <row r="24" spans="1:12" x14ac:dyDescent="0.2">
      <c r="A24" s="38" t="s">
        <v>30</v>
      </c>
      <c r="B24" s="12" t="s">
        <v>23</v>
      </c>
      <c r="C24" s="36">
        <f t="shared" si="0"/>
        <v>9201.64</v>
      </c>
      <c r="D24" s="29">
        <f>D25</f>
        <v>5608.1600000000008</v>
      </c>
      <c r="E24" s="23"/>
      <c r="F24" s="23">
        <f>F25</f>
        <v>3593.4799999999996</v>
      </c>
      <c r="G24" s="23">
        <f>G25</f>
        <v>2370</v>
      </c>
      <c r="H24" s="23">
        <f>H25</f>
        <v>2370</v>
      </c>
      <c r="I24" s="23">
        <f>I25</f>
        <v>2370</v>
      </c>
      <c r="J24" s="23"/>
    </row>
    <row r="25" spans="1:12" x14ac:dyDescent="0.2">
      <c r="A25" s="13"/>
      <c r="B25" s="14" t="s">
        <v>24</v>
      </c>
      <c r="C25" s="36">
        <f t="shared" si="0"/>
        <v>9201.64</v>
      </c>
      <c r="D25" s="29">
        <f>D35+D45+D159+D212+D247</f>
        <v>5608.1600000000008</v>
      </c>
      <c r="E25" s="23"/>
      <c r="F25" s="23">
        <f>F45+F53+F67</f>
        <v>3593.4799999999996</v>
      </c>
      <c r="G25" s="23">
        <f>G45+G53+G67</f>
        <v>2370</v>
      </c>
      <c r="H25" s="23">
        <f>H45+H53+H67</f>
        <v>2370</v>
      </c>
      <c r="I25" s="23">
        <f>I45+I53+I67</f>
        <v>2370</v>
      </c>
      <c r="J25" s="23"/>
    </row>
    <row r="26" spans="1:12" x14ac:dyDescent="0.2">
      <c r="A26" s="39" t="s">
        <v>31</v>
      </c>
      <c r="B26" s="40" t="s">
        <v>23</v>
      </c>
      <c r="C26" s="19">
        <f t="shared" ref="C26:C31" si="1">F26</f>
        <v>1090.0900000000001</v>
      </c>
      <c r="D26" s="41"/>
      <c r="E26" s="19"/>
      <c r="F26" s="42">
        <f>F27</f>
        <v>1090.0900000000001</v>
      </c>
      <c r="G26" s="42">
        <f>G27</f>
        <v>950</v>
      </c>
      <c r="H26" s="42">
        <f>H27</f>
        <v>950</v>
      </c>
      <c r="I26" s="42">
        <f>I27</f>
        <v>950</v>
      </c>
      <c r="J26" s="43"/>
    </row>
    <row r="27" spans="1:12" x14ac:dyDescent="0.2">
      <c r="A27" s="44" t="s">
        <v>32</v>
      </c>
      <c r="B27" s="45" t="s">
        <v>24</v>
      </c>
      <c r="C27" s="26">
        <f t="shared" si="1"/>
        <v>1090.0900000000001</v>
      </c>
      <c r="D27" s="46"/>
      <c r="E27" s="26"/>
      <c r="F27" s="26">
        <f>F30+F29</f>
        <v>1090.0900000000001</v>
      </c>
      <c r="G27" s="26">
        <f>G30+G29</f>
        <v>950</v>
      </c>
      <c r="H27" s="26">
        <f>H30+H29</f>
        <v>950</v>
      </c>
      <c r="I27" s="26">
        <f>I30+I29</f>
        <v>950</v>
      </c>
      <c r="J27" s="33"/>
    </row>
    <row r="28" spans="1:12" x14ac:dyDescent="0.2">
      <c r="A28" s="200" t="s">
        <v>33</v>
      </c>
      <c r="B28" s="15" t="s">
        <v>23</v>
      </c>
      <c r="C28" s="47">
        <f t="shared" si="1"/>
        <v>12</v>
      </c>
      <c r="D28" s="48"/>
      <c r="E28" s="49"/>
      <c r="F28" s="49">
        <f>F29</f>
        <v>12</v>
      </c>
      <c r="G28" s="49">
        <f>G29</f>
        <v>0</v>
      </c>
      <c r="H28" s="49">
        <f>H29</f>
        <v>0</v>
      </c>
      <c r="I28" s="49">
        <f>I29</f>
        <v>0</v>
      </c>
      <c r="J28" s="50"/>
    </row>
    <row r="29" spans="1:12" x14ac:dyDescent="0.2">
      <c r="A29" s="201"/>
      <c r="B29" s="51" t="s">
        <v>24</v>
      </c>
      <c r="C29" s="52">
        <f t="shared" si="1"/>
        <v>12</v>
      </c>
      <c r="D29" s="53"/>
      <c r="E29" s="54"/>
      <c r="F29" s="54">
        <v>12</v>
      </c>
      <c r="G29" s="54">
        <v>0</v>
      </c>
      <c r="H29" s="54">
        <v>0</v>
      </c>
      <c r="I29" s="54">
        <v>0</v>
      </c>
      <c r="J29" s="50"/>
    </row>
    <row r="30" spans="1:12" x14ac:dyDescent="0.2">
      <c r="A30" s="38" t="s">
        <v>30</v>
      </c>
      <c r="B30" s="55" t="s">
        <v>23</v>
      </c>
      <c r="C30" s="21">
        <f t="shared" si="1"/>
        <v>1078.0900000000001</v>
      </c>
      <c r="D30" s="20"/>
      <c r="E30" s="21"/>
      <c r="F30" s="21">
        <f>F31</f>
        <v>1078.0900000000001</v>
      </c>
      <c r="G30" s="21">
        <f>G31</f>
        <v>950</v>
      </c>
      <c r="H30" s="21">
        <f>H31</f>
        <v>950</v>
      </c>
      <c r="I30" s="21">
        <f>I31</f>
        <v>950</v>
      </c>
      <c r="J30" s="50"/>
    </row>
    <row r="31" spans="1:12" x14ac:dyDescent="0.2">
      <c r="A31" s="13"/>
      <c r="B31" s="45" t="s">
        <v>24</v>
      </c>
      <c r="C31" s="26">
        <f t="shared" si="1"/>
        <v>1078.0900000000001</v>
      </c>
      <c r="D31" s="46"/>
      <c r="E31" s="26"/>
      <c r="F31" s="26">
        <f>F59+F73</f>
        <v>1078.0900000000001</v>
      </c>
      <c r="G31" s="26">
        <f>G87</f>
        <v>950</v>
      </c>
      <c r="H31" s="26">
        <f>H87</f>
        <v>950</v>
      </c>
      <c r="I31" s="26">
        <f>I87</f>
        <v>950</v>
      </c>
      <c r="J31" s="33"/>
    </row>
    <row r="32" spans="1:12" x14ac:dyDescent="0.2">
      <c r="A32" s="202" t="s">
        <v>34</v>
      </c>
      <c r="B32" s="203"/>
      <c r="C32" s="203"/>
      <c r="D32" s="203"/>
      <c r="E32" s="203"/>
      <c r="F32" s="203"/>
      <c r="G32" s="203"/>
      <c r="H32" s="203"/>
      <c r="I32" s="203"/>
      <c r="J32" s="204"/>
    </row>
    <row r="33" spans="1:14" x14ac:dyDescent="0.2">
      <c r="A33" s="197" t="s">
        <v>35</v>
      </c>
      <c r="B33" s="198"/>
      <c r="C33" s="252"/>
      <c r="D33" s="198"/>
      <c r="E33" s="198"/>
      <c r="F33" s="198"/>
      <c r="G33" s="198"/>
      <c r="H33" s="198"/>
      <c r="I33" s="198"/>
      <c r="J33" s="199"/>
    </row>
    <row r="34" spans="1:14" x14ac:dyDescent="0.2">
      <c r="A34" s="11" t="s">
        <v>22</v>
      </c>
      <c r="B34" s="55" t="s">
        <v>23</v>
      </c>
      <c r="C34" s="19">
        <f t="shared" ref="C34:C41" si="2">D34+F34</f>
        <v>12206.92</v>
      </c>
      <c r="D34" s="56">
        <f>D36</f>
        <v>3582.6900000000005</v>
      </c>
      <c r="E34" s="23"/>
      <c r="F34" s="57">
        <f>F35</f>
        <v>8624.23</v>
      </c>
      <c r="G34" s="21">
        <f>G35</f>
        <v>5163.79</v>
      </c>
      <c r="H34" s="21">
        <f>H35</f>
        <v>610</v>
      </c>
      <c r="I34" s="21">
        <f>I35</f>
        <v>610</v>
      </c>
      <c r="J34" s="58"/>
    </row>
    <row r="35" spans="1:14" ht="13.5" thickBot="1" x14ac:dyDescent="0.25">
      <c r="A35" s="24"/>
      <c r="B35" s="59" t="s">
        <v>24</v>
      </c>
      <c r="C35" s="26">
        <f t="shared" si="2"/>
        <v>12206.92</v>
      </c>
      <c r="D35" s="60">
        <f>D37</f>
        <v>3582.6900000000005</v>
      </c>
      <c r="E35" s="61"/>
      <c r="F35" s="62">
        <f>F37</f>
        <v>8624.23</v>
      </c>
      <c r="G35" s="27">
        <f>G37</f>
        <v>5163.79</v>
      </c>
      <c r="H35" s="27">
        <f>H37</f>
        <v>610</v>
      </c>
      <c r="I35" s="27">
        <f>I37</f>
        <v>610</v>
      </c>
      <c r="J35" s="63"/>
    </row>
    <row r="36" spans="1:14" ht="13.5" x14ac:dyDescent="0.25">
      <c r="A36" s="28" t="s">
        <v>25</v>
      </c>
      <c r="B36" s="55" t="s">
        <v>23</v>
      </c>
      <c r="C36" s="19">
        <f t="shared" si="2"/>
        <v>12206.92</v>
      </c>
      <c r="D36" s="64">
        <f>D37</f>
        <v>3582.6900000000005</v>
      </c>
      <c r="E36" s="21"/>
      <c r="F36" s="21">
        <f>F37</f>
        <v>8624.23</v>
      </c>
      <c r="G36" s="21">
        <f>G37</f>
        <v>5163.79</v>
      </c>
      <c r="H36" s="21">
        <f>H37</f>
        <v>610</v>
      </c>
      <c r="I36" s="21">
        <f>I37</f>
        <v>610</v>
      </c>
      <c r="J36" s="58"/>
    </row>
    <row r="37" spans="1:14" x14ac:dyDescent="0.2">
      <c r="A37" s="13" t="s">
        <v>26</v>
      </c>
      <c r="B37" s="45" t="s">
        <v>24</v>
      </c>
      <c r="C37" s="26">
        <f t="shared" si="2"/>
        <v>12206.92</v>
      </c>
      <c r="D37" s="65">
        <f>D41+D45</f>
        <v>3582.6900000000005</v>
      </c>
      <c r="E37" s="26"/>
      <c r="F37" s="66">
        <f>F39+F41+F43+F45</f>
        <v>8624.23</v>
      </c>
      <c r="G37" s="66">
        <f>G39+G41+G43+G45</f>
        <v>5163.79</v>
      </c>
      <c r="H37" s="66">
        <f>H39+H41+H43+H45</f>
        <v>610</v>
      </c>
      <c r="I37" s="66">
        <f>I39+I41+I43+I45</f>
        <v>610</v>
      </c>
      <c r="J37" s="67"/>
      <c r="L37">
        <v>8624.23</v>
      </c>
      <c r="N37" s="34">
        <f>F37-L37</f>
        <v>0</v>
      </c>
    </row>
    <row r="38" spans="1:14" x14ac:dyDescent="0.2">
      <c r="A38" s="200" t="s">
        <v>27</v>
      </c>
      <c r="B38" s="55" t="s">
        <v>23</v>
      </c>
      <c r="C38" s="23">
        <f>F38</f>
        <v>5209.43</v>
      </c>
      <c r="D38" s="29"/>
      <c r="E38" s="23"/>
      <c r="F38" s="68">
        <f>F39</f>
        <v>5209.43</v>
      </c>
      <c r="G38" s="68">
        <f>G39</f>
        <v>4553.79</v>
      </c>
      <c r="H38" s="69"/>
      <c r="I38" s="21"/>
      <c r="J38" s="58"/>
    </row>
    <row r="39" spans="1:14" x14ac:dyDescent="0.2">
      <c r="A39" s="249"/>
      <c r="B39" s="45" t="s">
        <v>24</v>
      </c>
      <c r="C39" s="23">
        <f>F39</f>
        <v>5209.43</v>
      </c>
      <c r="D39" s="29"/>
      <c r="E39" s="23"/>
      <c r="F39" s="68">
        <f>F245</f>
        <v>5209.43</v>
      </c>
      <c r="G39" s="69">
        <f>G244</f>
        <v>4553.79</v>
      </c>
      <c r="H39" s="68"/>
      <c r="I39" s="23"/>
      <c r="J39" s="70"/>
    </row>
    <row r="40" spans="1:14" x14ac:dyDescent="0.2">
      <c r="A40" s="250" t="s">
        <v>36</v>
      </c>
      <c r="B40" s="55" t="s">
        <v>23</v>
      </c>
      <c r="C40" s="71">
        <f t="shared" si="2"/>
        <v>3250.4</v>
      </c>
      <c r="D40" s="64">
        <f>D41</f>
        <v>2376.4500000000003</v>
      </c>
      <c r="E40" s="21"/>
      <c r="F40" s="21">
        <f>F41</f>
        <v>873.94999999999993</v>
      </c>
      <c r="G40" s="19"/>
      <c r="H40" s="19"/>
      <c r="I40" s="19"/>
      <c r="J40" s="72"/>
    </row>
    <row r="41" spans="1:14" x14ac:dyDescent="0.2">
      <c r="A41" s="251"/>
      <c r="B41" s="14" t="s">
        <v>24</v>
      </c>
      <c r="C41" s="26">
        <f t="shared" si="2"/>
        <v>3250.4</v>
      </c>
      <c r="D41" s="46">
        <f>D155+D248</f>
        <v>2376.4500000000003</v>
      </c>
      <c r="E41" s="26"/>
      <c r="F41" s="26">
        <f>F249</f>
        <v>873.94999999999993</v>
      </c>
      <c r="G41" s="26"/>
      <c r="H41" s="26"/>
      <c r="I41" s="26"/>
      <c r="J41" s="67"/>
    </row>
    <row r="42" spans="1:14" x14ac:dyDescent="0.2">
      <c r="A42" s="250" t="s">
        <v>37</v>
      </c>
      <c r="B42" s="12" t="s">
        <v>23</v>
      </c>
      <c r="C42" s="21"/>
      <c r="D42" s="20">
        <f>D43</f>
        <v>1098</v>
      </c>
      <c r="E42" s="21"/>
      <c r="F42" s="21">
        <f>F43</f>
        <v>2046.3999999999999</v>
      </c>
      <c r="G42" s="21"/>
      <c r="H42" s="21"/>
      <c r="I42" s="21"/>
      <c r="J42" s="58"/>
    </row>
    <row r="43" spans="1:14" x14ac:dyDescent="0.2">
      <c r="A43" s="218"/>
      <c r="B43" s="12" t="s">
        <v>24</v>
      </c>
      <c r="C43" s="21">
        <f>D43+F43</f>
        <v>3144.3999999999996</v>
      </c>
      <c r="D43" s="20">
        <f>D173+D175</f>
        <v>1098</v>
      </c>
      <c r="E43" s="21"/>
      <c r="F43" s="21">
        <f>F157</f>
        <v>2046.3999999999999</v>
      </c>
      <c r="G43" s="21"/>
      <c r="H43" s="21"/>
      <c r="I43" s="21"/>
      <c r="J43" s="58"/>
    </row>
    <row r="44" spans="1:14" x14ac:dyDescent="0.2">
      <c r="A44" s="38" t="s">
        <v>30</v>
      </c>
      <c r="B44" s="10" t="s">
        <v>23</v>
      </c>
      <c r="C44" s="19">
        <f>F44</f>
        <v>494.45</v>
      </c>
      <c r="D44" s="41">
        <f>D45</f>
        <v>1206.24</v>
      </c>
      <c r="E44" s="19"/>
      <c r="F44" s="19">
        <f>F45</f>
        <v>494.45</v>
      </c>
      <c r="G44" s="19">
        <f>G45</f>
        <v>610</v>
      </c>
      <c r="H44" s="19">
        <f>H45</f>
        <v>610</v>
      </c>
      <c r="I44" s="19">
        <f>I45</f>
        <v>610</v>
      </c>
      <c r="J44" s="72"/>
    </row>
    <row r="45" spans="1:14" ht="18" customHeight="1" x14ac:dyDescent="0.2">
      <c r="A45" s="13"/>
      <c r="B45" s="14" t="s">
        <v>24</v>
      </c>
      <c r="C45" s="26">
        <f>F45</f>
        <v>494.45</v>
      </c>
      <c r="D45" s="46">
        <f>D159+D167+D169+D171+D220+D247</f>
        <v>1206.24</v>
      </c>
      <c r="E45" s="26"/>
      <c r="F45" s="26">
        <f>F167+F169+F171+F220+F257+F259+F261+F267</f>
        <v>494.45</v>
      </c>
      <c r="G45" s="26">
        <f>G167+G169+G171+G220+G257+G259+G261+G267</f>
        <v>610</v>
      </c>
      <c r="H45" s="26">
        <f>H167+H169+H171+H220+H257+H259+H261+H267</f>
        <v>610</v>
      </c>
      <c r="I45" s="26">
        <f>I167+I169+I171+I220+I257+I259+I261+I267</f>
        <v>610</v>
      </c>
      <c r="J45" s="67"/>
    </row>
    <row r="46" spans="1:14" x14ac:dyDescent="0.2">
      <c r="A46" s="202" t="s">
        <v>38</v>
      </c>
      <c r="B46" s="203"/>
      <c r="C46" s="203"/>
      <c r="D46" s="203"/>
      <c r="E46" s="203"/>
      <c r="F46" s="203"/>
      <c r="G46" s="203"/>
      <c r="H46" s="203"/>
      <c r="I46" s="203"/>
      <c r="J46" s="204"/>
    </row>
    <row r="47" spans="1:14" x14ac:dyDescent="0.2">
      <c r="A47" s="197" t="s">
        <v>35</v>
      </c>
      <c r="B47" s="198"/>
      <c r="C47" s="198"/>
      <c r="D47" s="198"/>
      <c r="E47" s="198"/>
      <c r="F47" s="198"/>
      <c r="G47" s="198"/>
      <c r="H47" s="198"/>
      <c r="I47" s="198"/>
      <c r="J47" s="199"/>
    </row>
    <row r="48" spans="1:14" x14ac:dyDescent="0.2">
      <c r="A48" s="11" t="s">
        <v>22</v>
      </c>
      <c r="B48" s="12" t="s">
        <v>23</v>
      </c>
      <c r="C48" s="19">
        <f>F48</f>
        <v>3054.0299999999997</v>
      </c>
      <c r="D48" s="20"/>
      <c r="E48" s="21"/>
      <c r="F48" s="22">
        <f>F49</f>
        <v>3054.0299999999997</v>
      </c>
      <c r="G48" s="21">
        <f t="shared" ref="G48:I49" si="3">G50</f>
        <v>1700</v>
      </c>
      <c r="H48" s="21">
        <f t="shared" si="3"/>
        <v>1700</v>
      </c>
      <c r="I48" s="21">
        <f t="shared" si="3"/>
        <v>1700</v>
      </c>
      <c r="J48" s="58"/>
    </row>
    <row r="49" spans="1:12" ht="13.5" thickBot="1" x14ac:dyDescent="0.25">
      <c r="A49" s="24"/>
      <c r="B49" s="73" t="s">
        <v>24</v>
      </c>
      <c r="C49" s="26">
        <f>F49</f>
        <v>3054.0299999999997</v>
      </c>
      <c r="D49" s="74"/>
      <c r="E49" s="27"/>
      <c r="F49" s="27">
        <f>F51+F55</f>
        <v>3054.0299999999997</v>
      </c>
      <c r="G49" s="27">
        <f t="shared" si="3"/>
        <v>1700</v>
      </c>
      <c r="H49" s="27">
        <f t="shared" si="3"/>
        <v>1700</v>
      </c>
      <c r="I49" s="27">
        <f t="shared" si="3"/>
        <v>1700</v>
      </c>
      <c r="J49" s="63"/>
    </row>
    <row r="50" spans="1:12" ht="13.5" x14ac:dyDescent="0.25">
      <c r="A50" s="28" t="s">
        <v>25</v>
      </c>
      <c r="B50" s="12" t="s">
        <v>23</v>
      </c>
      <c r="C50" s="19">
        <f>F50</f>
        <v>2942.0299999999997</v>
      </c>
      <c r="D50" s="20"/>
      <c r="E50" s="21"/>
      <c r="F50" s="75">
        <f>F51</f>
        <v>2942.0299999999997</v>
      </c>
      <c r="G50" s="21">
        <f>G53</f>
        <v>1700</v>
      </c>
      <c r="H50" s="21">
        <f>H53</f>
        <v>1700</v>
      </c>
      <c r="I50" s="21">
        <f>I53</f>
        <v>1700</v>
      </c>
      <c r="J50" s="58"/>
      <c r="L50">
        <v>1795.65</v>
      </c>
    </row>
    <row r="51" spans="1:12" x14ac:dyDescent="0.2">
      <c r="A51" s="13" t="s">
        <v>26</v>
      </c>
      <c r="B51" s="14" t="s">
        <v>24</v>
      </c>
      <c r="C51" s="26">
        <f>F51</f>
        <v>2942.0299999999997</v>
      </c>
      <c r="D51" s="46"/>
      <c r="E51" s="26"/>
      <c r="F51" s="76">
        <f>F53</f>
        <v>2942.0299999999997</v>
      </c>
      <c r="G51" s="26">
        <f>G53</f>
        <v>1700</v>
      </c>
      <c r="H51" s="26">
        <f>H53</f>
        <v>1700</v>
      </c>
      <c r="I51" s="26">
        <f>I53</f>
        <v>1700</v>
      </c>
      <c r="J51" s="67"/>
    </row>
    <row r="52" spans="1:12" x14ac:dyDescent="0.2">
      <c r="A52" s="38" t="s">
        <v>30</v>
      </c>
      <c r="B52" s="55" t="s">
        <v>23</v>
      </c>
      <c r="C52" s="23">
        <f>C53</f>
        <v>2942.0299999999997</v>
      </c>
      <c r="D52" s="29"/>
      <c r="E52" s="23"/>
      <c r="F52" s="23">
        <f>F53</f>
        <v>2942.0299999999997</v>
      </c>
      <c r="G52" s="23">
        <f>G53</f>
        <v>1700</v>
      </c>
      <c r="H52" s="23">
        <f>H53</f>
        <v>1700</v>
      </c>
      <c r="I52" s="23">
        <f>I53</f>
        <v>1700</v>
      </c>
      <c r="J52" s="77"/>
    </row>
    <row r="53" spans="1:12" x14ac:dyDescent="0.2">
      <c r="A53" s="13"/>
      <c r="B53" s="45" t="s">
        <v>24</v>
      </c>
      <c r="C53" s="23">
        <f>F53</f>
        <v>2942.0299999999997</v>
      </c>
      <c r="D53" s="29"/>
      <c r="E53" s="23"/>
      <c r="F53" s="68">
        <f>F105+F182+F309+F311+F313+F237+F278</f>
        <v>2942.0299999999997</v>
      </c>
      <c r="G53" s="23">
        <f>G101+G233+G278+G305</f>
        <v>1700</v>
      </c>
      <c r="H53" s="23">
        <f>H101+H233+H278+H305</f>
        <v>1700</v>
      </c>
      <c r="I53" s="23">
        <f>I101+I233+I278+I305</f>
        <v>1700</v>
      </c>
      <c r="J53" s="77"/>
    </row>
    <row r="54" spans="1:12" x14ac:dyDescent="0.2">
      <c r="A54" s="39" t="s">
        <v>31</v>
      </c>
      <c r="B54" s="55" t="s">
        <v>23</v>
      </c>
      <c r="C54" s="23">
        <f>C55</f>
        <v>100</v>
      </c>
      <c r="D54" s="29"/>
      <c r="E54" s="23"/>
      <c r="F54" s="68">
        <f>F55</f>
        <v>112</v>
      </c>
      <c r="G54" s="23"/>
      <c r="H54" s="77"/>
      <c r="I54" s="77"/>
      <c r="J54" s="77"/>
    </row>
    <row r="55" spans="1:12" x14ac:dyDescent="0.2">
      <c r="A55" s="44" t="s">
        <v>32</v>
      </c>
      <c r="B55" s="45" t="s">
        <v>24</v>
      </c>
      <c r="C55" s="23">
        <f>C58</f>
        <v>100</v>
      </c>
      <c r="D55" s="29"/>
      <c r="E55" s="23"/>
      <c r="F55" s="68">
        <f>F57+F59</f>
        <v>112</v>
      </c>
      <c r="G55" s="23"/>
      <c r="H55" s="77"/>
      <c r="I55" s="77"/>
      <c r="J55" s="77"/>
    </row>
    <row r="56" spans="1:12" x14ac:dyDescent="0.2">
      <c r="A56" s="200" t="s">
        <v>33</v>
      </c>
      <c r="B56" s="78" t="s">
        <v>23</v>
      </c>
      <c r="C56" s="79">
        <f>F56</f>
        <v>12</v>
      </c>
      <c r="D56" s="80"/>
      <c r="E56" s="81"/>
      <c r="F56" s="81">
        <f>F57</f>
        <v>12</v>
      </c>
      <c r="G56" s="23"/>
      <c r="H56" s="77"/>
      <c r="I56" s="77"/>
      <c r="J56" s="77"/>
    </row>
    <row r="57" spans="1:12" x14ac:dyDescent="0.2">
      <c r="A57" s="201"/>
      <c r="B57" s="82" t="s">
        <v>24</v>
      </c>
      <c r="C57" s="83">
        <f>F57</f>
        <v>12</v>
      </c>
      <c r="D57" s="84"/>
      <c r="E57" s="85"/>
      <c r="F57" s="85">
        <v>12</v>
      </c>
      <c r="G57" s="23"/>
      <c r="H57" s="77"/>
      <c r="I57" s="77"/>
      <c r="J57" s="77"/>
    </row>
    <row r="58" spans="1:12" x14ac:dyDescent="0.2">
      <c r="A58" s="225" t="s">
        <v>39</v>
      </c>
      <c r="B58" s="55" t="s">
        <v>23</v>
      </c>
      <c r="C58" s="23">
        <f>C59</f>
        <v>100</v>
      </c>
      <c r="D58" s="29"/>
      <c r="E58" s="23"/>
      <c r="F58" s="68">
        <f>F59</f>
        <v>100</v>
      </c>
      <c r="G58" s="23"/>
      <c r="H58" s="77"/>
      <c r="I58" s="77"/>
      <c r="J58" s="77"/>
    </row>
    <row r="59" spans="1:12" x14ac:dyDescent="0.2">
      <c r="A59" s="226"/>
      <c r="B59" s="45" t="s">
        <v>24</v>
      </c>
      <c r="C59" s="23">
        <f>F59</f>
        <v>100</v>
      </c>
      <c r="D59" s="29"/>
      <c r="E59" s="23"/>
      <c r="F59" s="86">
        <f>F339</f>
        <v>100</v>
      </c>
      <c r="G59" s="23"/>
      <c r="H59" s="77"/>
      <c r="I59" s="77"/>
      <c r="J59" s="77"/>
    </row>
    <row r="60" spans="1:12" x14ac:dyDescent="0.2">
      <c r="A60" s="202" t="s">
        <v>40</v>
      </c>
      <c r="B60" s="203"/>
      <c r="C60" s="203"/>
      <c r="D60" s="203"/>
      <c r="E60" s="203"/>
      <c r="F60" s="203"/>
      <c r="G60" s="203"/>
      <c r="H60" s="203"/>
      <c r="I60" s="203"/>
      <c r="J60" s="204"/>
    </row>
    <row r="61" spans="1:12" x14ac:dyDescent="0.2">
      <c r="A61" s="197" t="s">
        <v>35</v>
      </c>
      <c r="B61" s="198"/>
      <c r="C61" s="198"/>
      <c r="D61" s="198"/>
      <c r="E61" s="198"/>
      <c r="F61" s="198"/>
      <c r="G61" s="198"/>
      <c r="H61" s="198"/>
      <c r="I61" s="198"/>
      <c r="J61" s="199"/>
    </row>
    <row r="62" spans="1:12" x14ac:dyDescent="0.2">
      <c r="A62" s="11" t="s">
        <v>22</v>
      </c>
      <c r="B62" s="12" t="s">
        <v>23</v>
      </c>
      <c r="C62" s="19">
        <f>F62</f>
        <v>1506.94</v>
      </c>
      <c r="D62" s="20"/>
      <c r="E62" s="21"/>
      <c r="F62" s="22">
        <f>F63</f>
        <v>1506.94</v>
      </c>
      <c r="G62" s="21">
        <f>G63</f>
        <v>60</v>
      </c>
      <c r="H62" s="21">
        <f>H63</f>
        <v>60</v>
      </c>
      <c r="I62" s="21">
        <f>I63</f>
        <v>60</v>
      </c>
      <c r="J62" s="50"/>
    </row>
    <row r="63" spans="1:12" ht="13.5" thickBot="1" x14ac:dyDescent="0.25">
      <c r="A63" s="24"/>
      <c r="B63" s="73" t="s">
        <v>24</v>
      </c>
      <c r="C63" s="26">
        <f t="shared" ref="C63:C73" si="4">F63</f>
        <v>1506.94</v>
      </c>
      <c r="D63" s="74"/>
      <c r="E63" s="27"/>
      <c r="F63" s="27">
        <f>F65+F73</f>
        <v>1506.94</v>
      </c>
      <c r="G63" s="27">
        <f>G65+G73</f>
        <v>60</v>
      </c>
      <c r="H63" s="27">
        <f>H65+H73</f>
        <v>60</v>
      </c>
      <c r="I63" s="27">
        <f>I65+I73</f>
        <v>60</v>
      </c>
      <c r="J63" s="87"/>
    </row>
    <row r="64" spans="1:12" ht="13.5" x14ac:dyDescent="0.25">
      <c r="A64" s="28" t="s">
        <v>25</v>
      </c>
      <c r="B64" s="12" t="s">
        <v>23</v>
      </c>
      <c r="C64" s="19">
        <f t="shared" si="4"/>
        <v>528.85</v>
      </c>
      <c r="D64" s="20"/>
      <c r="E64" s="21"/>
      <c r="F64" s="88">
        <f>F65</f>
        <v>528.85</v>
      </c>
      <c r="G64" s="21"/>
      <c r="H64" s="21"/>
      <c r="I64" s="21"/>
      <c r="J64" s="50"/>
      <c r="L64">
        <v>528.85</v>
      </c>
    </row>
    <row r="65" spans="1:11" x14ac:dyDescent="0.2">
      <c r="A65" s="13" t="s">
        <v>26</v>
      </c>
      <c r="B65" s="14" t="s">
        <v>24</v>
      </c>
      <c r="C65" s="26">
        <f t="shared" si="4"/>
        <v>528.85</v>
      </c>
      <c r="D65" s="46"/>
      <c r="E65" s="26"/>
      <c r="F65" s="76">
        <f>F67+F69</f>
        <v>528.85</v>
      </c>
      <c r="G65" s="76">
        <f>G67+G69</f>
        <v>60</v>
      </c>
      <c r="H65" s="76">
        <f>H67+H69</f>
        <v>60</v>
      </c>
      <c r="I65" s="76">
        <f>I67+I69</f>
        <v>60</v>
      </c>
      <c r="J65" s="33"/>
    </row>
    <row r="66" spans="1:11" x14ac:dyDescent="0.2">
      <c r="A66" s="38" t="s">
        <v>30</v>
      </c>
      <c r="B66" s="12" t="s">
        <v>23</v>
      </c>
      <c r="C66" s="21">
        <f t="shared" si="4"/>
        <v>157</v>
      </c>
      <c r="D66" s="20"/>
      <c r="E66" s="21"/>
      <c r="F66" s="21">
        <f>F67</f>
        <v>157</v>
      </c>
      <c r="G66" s="21"/>
      <c r="H66" s="21"/>
      <c r="I66" s="21"/>
      <c r="J66" s="50"/>
    </row>
    <row r="67" spans="1:11" x14ac:dyDescent="0.2">
      <c r="A67" s="13"/>
      <c r="B67" s="14" t="s">
        <v>24</v>
      </c>
      <c r="C67" s="26">
        <f t="shared" si="4"/>
        <v>157</v>
      </c>
      <c r="D67" s="46"/>
      <c r="E67" s="26"/>
      <c r="F67" s="26">
        <f>F81+F90</f>
        <v>157</v>
      </c>
      <c r="G67" s="26">
        <f>G81+G90</f>
        <v>60</v>
      </c>
      <c r="H67" s="26">
        <f>H81+H90</f>
        <v>60</v>
      </c>
      <c r="I67" s="26">
        <f>I81+I90</f>
        <v>60</v>
      </c>
      <c r="J67" s="33"/>
    </row>
    <row r="68" spans="1:11" x14ac:dyDescent="0.2">
      <c r="A68" s="89" t="s">
        <v>41</v>
      </c>
      <c r="B68" s="55" t="s">
        <v>23</v>
      </c>
      <c r="C68" s="23">
        <f>C69</f>
        <v>371.85</v>
      </c>
      <c r="D68" s="29"/>
      <c r="E68" s="23"/>
      <c r="F68" s="23">
        <f>F69</f>
        <v>371.85</v>
      </c>
      <c r="G68" s="21"/>
      <c r="H68" s="21"/>
      <c r="I68" s="21"/>
      <c r="J68" s="50"/>
    </row>
    <row r="69" spans="1:11" x14ac:dyDescent="0.2">
      <c r="A69" s="90"/>
      <c r="B69" s="45" t="s">
        <v>24</v>
      </c>
      <c r="C69" s="23">
        <f>F69</f>
        <v>371.85</v>
      </c>
      <c r="D69" s="29"/>
      <c r="E69" s="23"/>
      <c r="F69" s="23">
        <f>F83</f>
        <v>371.85</v>
      </c>
      <c r="G69" s="21"/>
      <c r="H69" s="21"/>
      <c r="I69" s="21"/>
      <c r="J69" s="50"/>
      <c r="K69" s="34"/>
    </row>
    <row r="70" spans="1:11" x14ac:dyDescent="0.2">
      <c r="A70" s="39" t="s">
        <v>31</v>
      </c>
      <c r="B70" s="40" t="s">
        <v>23</v>
      </c>
      <c r="C70" s="19">
        <f t="shared" si="4"/>
        <v>978.09</v>
      </c>
      <c r="D70" s="20"/>
      <c r="E70" s="21"/>
      <c r="F70" s="91">
        <f>F72</f>
        <v>978.09</v>
      </c>
      <c r="G70" s="21"/>
      <c r="H70" s="21"/>
      <c r="I70" s="21"/>
      <c r="J70" s="50"/>
    </row>
    <row r="71" spans="1:11" x14ac:dyDescent="0.2">
      <c r="A71" s="44" t="s">
        <v>32</v>
      </c>
      <c r="B71" s="45" t="s">
        <v>24</v>
      </c>
      <c r="C71" s="26">
        <f t="shared" si="4"/>
        <v>978.09</v>
      </c>
      <c r="D71" s="46"/>
      <c r="E71" s="26"/>
      <c r="F71" s="26">
        <f>F72</f>
        <v>978.09</v>
      </c>
      <c r="G71" s="26"/>
      <c r="H71" s="26"/>
      <c r="I71" s="26"/>
      <c r="J71" s="33"/>
    </row>
    <row r="72" spans="1:11" x14ac:dyDescent="0.2">
      <c r="A72" s="38" t="s">
        <v>30</v>
      </c>
      <c r="B72" s="55" t="s">
        <v>23</v>
      </c>
      <c r="C72" s="21">
        <f t="shared" si="4"/>
        <v>978.09</v>
      </c>
      <c r="D72" s="20"/>
      <c r="E72" s="21"/>
      <c r="F72" s="21">
        <f>F73</f>
        <v>978.09</v>
      </c>
      <c r="G72" s="21"/>
      <c r="H72" s="21"/>
      <c r="I72" s="21"/>
      <c r="J72" s="50"/>
    </row>
    <row r="73" spans="1:11" x14ac:dyDescent="0.2">
      <c r="A73" s="13"/>
      <c r="B73" s="45" t="s">
        <v>24</v>
      </c>
      <c r="C73" s="21">
        <f t="shared" si="4"/>
        <v>978.09</v>
      </c>
      <c r="D73" s="46"/>
      <c r="E73" s="26"/>
      <c r="F73" s="92">
        <f>F87</f>
        <v>978.09</v>
      </c>
      <c r="G73" s="26"/>
      <c r="H73" s="26"/>
      <c r="I73" s="26"/>
      <c r="J73" s="33"/>
    </row>
    <row r="74" spans="1:11" x14ac:dyDescent="0.2">
      <c r="A74" s="194" t="s">
        <v>42</v>
      </c>
      <c r="B74" s="195"/>
      <c r="C74" s="195"/>
      <c r="D74" s="195"/>
      <c r="E74" s="195"/>
      <c r="F74" s="195"/>
      <c r="G74" s="195"/>
      <c r="H74" s="195"/>
      <c r="I74" s="195"/>
      <c r="J74" s="196"/>
    </row>
    <row r="75" spans="1:11" x14ac:dyDescent="0.2">
      <c r="A75" s="197" t="s">
        <v>35</v>
      </c>
      <c r="B75" s="198"/>
      <c r="C75" s="198"/>
      <c r="D75" s="198"/>
      <c r="E75" s="198"/>
      <c r="F75" s="198"/>
      <c r="G75" s="198"/>
      <c r="H75" s="198"/>
      <c r="I75" s="198"/>
      <c r="J75" s="199"/>
    </row>
    <row r="76" spans="1:11" x14ac:dyDescent="0.2">
      <c r="A76" s="11" t="s">
        <v>22</v>
      </c>
      <c r="B76" s="12" t="s">
        <v>23</v>
      </c>
      <c r="C76" s="19">
        <f t="shared" ref="C76:C81" si="5">F76</f>
        <v>1456.94</v>
      </c>
      <c r="D76" s="20"/>
      <c r="E76" s="21"/>
      <c r="F76" s="21">
        <f>F77</f>
        <v>1456.94</v>
      </c>
      <c r="G76" s="21">
        <f t="shared" ref="G76:I77" si="6">G78</f>
        <v>60</v>
      </c>
      <c r="H76" s="21">
        <f t="shared" si="6"/>
        <v>60</v>
      </c>
      <c r="I76" s="21">
        <f t="shared" si="6"/>
        <v>60</v>
      </c>
      <c r="J76" s="50"/>
    </row>
    <row r="77" spans="1:11" ht="13.5" thickBot="1" x14ac:dyDescent="0.25">
      <c r="A77" s="24"/>
      <c r="B77" s="73" t="s">
        <v>24</v>
      </c>
      <c r="C77" s="26">
        <f t="shared" si="5"/>
        <v>1456.94</v>
      </c>
      <c r="D77" s="74"/>
      <c r="E77" s="27"/>
      <c r="F77" s="27">
        <f>F79+F85</f>
        <v>1456.94</v>
      </c>
      <c r="G77" s="27">
        <f t="shared" si="6"/>
        <v>60</v>
      </c>
      <c r="H77" s="27">
        <f t="shared" si="6"/>
        <v>60</v>
      </c>
      <c r="I77" s="27">
        <f t="shared" si="6"/>
        <v>60</v>
      </c>
      <c r="J77" s="87"/>
    </row>
    <row r="78" spans="1:11" ht="13.5" x14ac:dyDescent="0.25">
      <c r="A78" s="28" t="s">
        <v>25</v>
      </c>
      <c r="B78" s="12" t="s">
        <v>23</v>
      </c>
      <c r="C78" s="19">
        <f t="shared" si="5"/>
        <v>478.85</v>
      </c>
      <c r="D78" s="20"/>
      <c r="E78" s="21"/>
      <c r="F78" s="21">
        <f>F79</f>
        <v>478.85</v>
      </c>
      <c r="G78" s="21">
        <f>G79</f>
        <v>60</v>
      </c>
      <c r="H78" s="21">
        <f>H79</f>
        <v>60</v>
      </c>
      <c r="I78" s="21">
        <f>I79</f>
        <v>60</v>
      </c>
      <c r="J78" s="50"/>
    </row>
    <row r="79" spans="1:11" x14ac:dyDescent="0.2">
      <c r="A79" s="13" t="s">
        <v>26</v>
      </c>
      <c r="B79" s="14" t="s">
        <v>24</v>
      </c>
      <c r="C79" s="26">
        <f t="shared" si="5"/>
        <v>478.85</v>
      </c>
      <c r="D79" s="46"/>
      <c r="E79" s="26"/>
      <c r="F79" s="76">
        <f>F81+F83</f>
        <v>478.85</v>
      </c>
      <c r="G79" s="76">
        <f>G81+G83</f>
        <v>60</v>
      </c>
      <c r="H79" s="76">
        <f>H81+H83</f>
        <v>60</v>
      </c>
      <c r="I79" s="76">
        <f>I81+I83</f>
        <v>60</v>
      </c>
      <c r="J79" s="33"/>
    </row>
    <row r="80" spans="1:11" x14ac:dyDescent="0.2">
      <c r="A80" s="38" t="s">
        <v>30</v>
      </c>
      <c r="B80" s="12" t="s">
        <v>23</v>
      </c>
      <c r="C80" s="21">
        <f t="shared" si="5"/>
        <v>107</v>
      </c>
      <c r="D80" s="20"/>
      <c r="E80" s="21"/>
      <c r="F80" s="21">
        <f>F81</f>
        <v>107</v>
      </c>
      <c r="G80" s="21">
        <f>G81</f>
        <v>60</v>
      </c>
      <c r="H80" s="21">
        <f>H81</f>
        <v>60</v>
      </c>
      <c r="I80" s="21">
        <f>I81</f>
        <v>60</v>
      </c>
      <c r="J80" s="50"/>
    </row>
    <row r="81" spans="1:10" x14ac:dyDescent="0.2">
      <c r="A81" s="13"/>
      <c r="B81" s="14" t="s">
        <v>24</v>
      </c>
      <c r="C81" s="26">
        <f t="shared" si="5"/>
        <v>107</v>
      </c>
      <c r="D81" s="46"/>
      <c r="E81" s="26"/>
      <c r="F81" s="26">
        <f>F290+F203+F141</f>
        <v>107</v>
      </c>
      <c r="G81" s="26">
        <f>G290+G203+G141</f>
        <v>60</v>
      </c>
      <c r="H81" s="26">
        <f>H290+H203+H141</f>
        <v>60</v>
      </c>
      <c r="I81" s="26">
        <f>I290+I203+I141</f>
        <v>60</v>
      </c>
      <c r="J81" s="33"/>
    </row>
    <row r="82" spans="1:10" x14ac:dyDescent="0.2">
      <c r="A82" s="89" t="s">
        <v>41</v>
      </c>
      <c r="B82" s="55" t="s">
        <v>23</v>
      </c>
      <c r="C82" s="23">
        <f>C83</f>
        <v>371.85</v>
      </c>
      <c r="D82" s="29"/>
      <c r="E82" s="23"/>
      <c r="F82" s="23">
        <f>F83</f>
        <v>371.85</v>
      </c>
      <c r="G82" s="93"/>
      <c r="H82" s="21"/>
      <c r="I82" s="21"/>
      <c r="J82" s="50"/>
    </row>
    <row r="83" spans="1:10" x14ac:dyDescent="0.2">
      <c r="A83" s="90"/>
      <c r="B83" s="45" t="s">
        <v>24</v>
      </c>
      <c r="C83" s="23">
        <f>F83</f>
        <v>371.85</v>
      </c>
      <c r="D83" s="29"/>
      <c r="E83" s="23"/>
      <c r="F83" s="23">
        <f>F190</f>
        <v>371.85</v>
      </c>
      <c r="G83" s="93"/>
      <c r="H83" s="21"/>
      <c r="I83" s="21"/>
      <c r="J83" s="50"/>
    </row>
    <row r="84" spans="1:10" x14ac:dyDescent="0.2">
      <c r="A84" s="39" t="s">
        <v>31</v>
      </c>
      <c r="B84" s="40" t="s">
        <v>23</v>
      </c>
      <c r="C84" s="21">
        <f>F84</f>
        <v>978.09</v>
      </c>
      <c r="D84" s="94"/>
      <c r="E84" s="95"/>
      <c r="F84" s="95">
        <f>F85</f>
        <v>978.09</v>
      </c>
      <c r="G84" s="95">
        <f>G85</f>
        <v>950</v>
      </c>
      <c r="H84" s="95">
        <f>H85</f>
        <v>950</v>
      </c>
      <c r="I84" s="95">
        <f>I85</f>
        <v>950</v>
      </c>
      <c r="J84" s="43"/>
    </row>
    <row r="85" spans="1:10" x14ac:dyDescent="0.2">
      <c r="A85" s="44" t="s">
        <v>32</v>
      </c>
      <c r="B85" s="45" t="s">
        <v>24</v>
      </c>
      <c r="C85" s="26">
        <f>F85</f>
        <v>978.09</v>
      </c>
      <c r="D85" s="96"/>
      <c r="E85" s="97"/>
      <c r="F85" s="97">
        <f>F87</f>
        <v>978.09</v>
      </c>
      <c r="G85" s="97">
        <f>G87</f>
        <v>950</v>
      </c>
      <c r="H85" s="97">
        <f>H87</f>
        <v>950</v>
      </c>
      <c r="I85" s="97">
        <f>I87</f>
        <v>950</v>
      </c>
      <c r="J85" s="33"/>
    </row>
    <row r="86" spans="1:10" x14ac:dyDescent="0.2">
      <c r="A86" s="38" t="s">
        <v>30</v>
      </c>
      <c r="B86" s="55" t="s">
        <v>23</v>
      </c>
      <c r="C86" s="23">
        <f>F86</f>
        <v>978.09</v>
      </c>
      <c r="D86" s="29"/>
      <c r="E86" s="23"/>
      <c r="F86" s="23">
        <f>F87</f>
        <v>978.09</v>
      </c>
      <c r="G86" s="23">
        <f>G87</f>
        <v>950</v>
      </c>
      <c r="H86" s="23">
        <f>H87</f>
        <v>950</v>
      </c>
      <c r="I86" s="23">
        <f>I87</f>
        <v>950</v>
      </c>
      <c r="J86" s="23"/>
    </row>
    <row r="87" spans="1:10" x14ac:dyDescent="0.2">
      <c r="A87" s="13"/>
      <c r="B87" s="45" t="s">
        <v>24</v>
      </c>
      <c r="C87" s="23">
        <f>F87</f>
        <v>978.09</v>
      </c>
      <c r="D87" s="29"/>
      <c r="E87" s="23"/>
      <c r="F87" s="23">
        <f>F343</f>
        <v>978.09</v>
      </c>
      <c r="G87" s="23">
        <f>G343</f>
        <v>950</v>
      </c>
      <c r="H87" s="23">
        <f>H343</f>
        <v>950</v>
      </c>
      <c r="I87" s="23">
        <f>I343</f>
        <v>950</v>
      </c>
      <c r="J87" s="23"/>
    </row>
    <row r="88" spans="1:10" x14ac:dyDescent="0.2">
      <c r="A88" s="243" t="s">
        <v>43</v>
      </c>
      <c r="B88" s="244"/>
      <c r="C88" s="244"/>
      <c r="D88" s="244"/>
      <c r="E88" s="244"/>
      <c r="F88" s="244"/>
      <c r="G88" s="244"/>
      <c r="H88" s="244"/>
      <c r="I88" s="244"/>
      <c r="J88" s="245"/>
    </row>
    <row r="89" spans="1:10" ht="13.5" customHeight="1" x14ac:dyDescent="0.2">
      <c r="A89" s="200" t="s">
        <v>44</v>
      </c>
      <c r="B89" s="55" t="s">
        <v>23</v>
      </c>
      <c r="C89" s="23">
        <f>C90</f>
        <v>50</v>
      </c>
      <c r="D89" s="94"/>
      <c r="E89" s="95"/>
      <c r="F89" s="95">
        <f>F90</f>
        <v>50</v>
      </c>
      <c r="G89" s="93"/>
      <c r="H89" s="21"/>
      <c r="I89" s="21"/>
      <c r="J89" s="50"/>
    </row>
    <row r="90" spans="1:10" ht="13.5" customHeight="1" x14ac:dyDescent="0.2">
      <c r="A90" s="201"/>
      <c r="B90" s="55" t="s">
        <v>24</v>
      </c>
      <c r="C90" s="23">
        <f>F90</f>
        <v>50</v>
      </c>
      <c r="D90" s="94"/>
      <c r="E90" s="95"/>
      <c r="F90" s="95">
        <f>F120</f>
        <v>50</v>
      </c>
      <c r="G90" s="93"/>
      <c r="H90" s="21"/>
      <c r="I90" s="21"/>
      <c r="J90" s="50"/>
    </row>
    <row r="91" spans="1:10" x14ac:dyDescent="0.2">
      <c r="A91" s="207" t="s">
        <v>45</v>
      </c>
      <c r="B91" s="208"/>
      <c r="C91" s="208"/>
      <c r="D91" s="208"/>
      <c r="E91" s="208"/>
      <c r="F91" s="208"/>
      <c r="G91" s="208"/>
      <c r="H91" s="208"/>
      <c r="I91" s="208"/>
      <c r="J91" s="209"/>
    </row>
    <row r="92" spans="1:10" x14ac:dyDescent="0.2">
      <c r="A92" s="197" t="s">
        <v>35</v>
      </c>
      <c r="B92" s="198"/>
      <c r="C92" s="198"/>
      <c r="D92" s="198"/>
      <c r="E92" s="198"/>
      <c r="F92" s="198"/>
      <c r="G92" s="198"/>
      <c r="H92" s="198"/>
      <c r="I92" s="198"/>
      <c r="J92" s="199"/>
    </row>
    <row r="93" spans="1:10" x14ac:dyDescent="0.2">
      <c r="A93" s="11" t="s">
        <v>22</v>
      </c>
      <c r="B93" s="12" t="s">
        <v>23</v>
      </c>
      <c r="C93" s="98">
        <f>C95</f>
        <v>250</v>
      </c>
      <c r="D93" s="99"/>
      <c r="E93" s="98"/>
      <c r="F93" s="98">
        <f>F96</f>
        <v>250</v>
      </c>
      <c r="G93" s="98">
        <f>G94</f>
        <v>350</v>
      </c>
      <c r="H93" s="98">
        <f>H94</f>
        <v>350</v>
      </c>
      <c r="I93" s="98">
        <f>I94</f>
        <v>350</v>
      </c>
      <c r="J93" s="58"/>
    </row>
    <row r="94" spans="1:10" ht="13.5" thickBot="1" x14ac:dyDescent="0.25">
      <c r="A94" s="24"/>
      <c r="B94" s="73" t="s">
        <v>24</v>
      </c>
      <c r="C94" s="100">
        <f>C96</f>
        <v>250</v>
      </c>
      <c r="D94" s="101"/>
      <c r="E94" s="100"/>
      <c r="F94" s="100">
        <f>F95</f>
        <v>250</v>
      </c>
      <c r="G94" s="100">
        <f>G96</f>
        <v>350</v>
      </c>
      <c r="H94" s="100">
        <f>H96</f>
        <v>350</v>
      </c>
      <c r="I94" s="100">
        <f>I96</f>
        <v>350</v>
      </c>
      <c r="J94" s="63"/>
    </row>
    <row r="95" spans="1:10" ht="13.5" x14ac:dyDescent="0.25">
      <c r="A95" s="28" t="s">
        <v>25</v>
      </c>
      <c r="B95" s="12" t="s">
        <v>23</v>
      </c>
      <c r="C95" s="98">
        <f>C97</f>
        <v>250</v>
      </c>
      <c r="D95" s="99"/>
      <c r="E95" s="98"/>
      <c r="F95" s="98">
        <f>F97</f>
        <v>250</v>
      </c>
      <c r="G95" s="98">
        <f>G96</f>
        <v>350</v>
      </c>
      <c r="H95" s="98">
        <f>H96</f>
        <v>350</v>
      </c>
      <c r="I95" s="98">
        <f>I96</f>
        <v>350</v>
      </c>
      <c r="J95" s="58"/>
    </row>
    <row r="96" spans="1:10" x14ac:dyDescent="0.2">
      <c r="A96" s="13" t="s">
        <v>26</v>
      </c>
      <c r="B96" s="14" t="s">
        <v>24</v>
      </c>
      <c r="C96" s="102">
        <f>C98</f>
        <v>250</v>
      </c>
      <c r="D96" s="103"/>
      <c r="E96" s="102"/>
      <c r="F96" s="102">
        <f>F98</f>
        <v>250</v>
      </c>
      <c r="G96" s="102">
        <f>G98</f>
        <v>350</v>
      </c>
      <c r="H96" s="102">
        <f>H98</f>
        <v>350</v>
      </c>
      <c r="I96" s="102">
        <f>I98</f>
        <v>350</v>
      </c>
      <c r="J96" s="67"/>
    </row>
    <row r="97" spans="1:10" x14ac:dyDescent="0.2">
      <c r="A97" s="38" t="s">
        <v>30</v>
      </c>
      <c r="B97" s="12" t="s">
        <v>23</v>
      </c>
      <c r="C97" s="98">
        <f>C98</f>
        <v>250</v>
      </c>
      <c r="D97" s="99"/>
      <c r="E97" s="98"/>
      <c r="F97" s="98">
        <f>F98</f>
        <v>250</v>
      </c>
      <c r="G97" s="98">
        <f t="shared" ref="G97:I98" si="7">G104</f>
        <v>350</v>
      </c>
      <c r="H97" s="98">
        <f t="shared" si="7"/>
        <v>350</v>
      </c>
      <c r="I97" s="98">
        <f t="shared" si="7"/>
        <v>350</v>
      </c>
      <c r="J97" s="58"/>
    </row>
    <row r="98" spans="1:10" x14ac:dyDescent="0.2">
      <c r="A98" s="13"/>
      <c r="B98" s="14" t="s">
        <v>24</v>
      </c>
      <c r="C98" s="102">
        <f>D98+F98</f>
        <v>250</v>
      </c>
      <c r="D98" s="103"/>
      <c r="E98" s="102"/>
      <c r="F98" s="102">
        <f>F105+F120</f>
        <v>250</v>
      </c>
      <c r="G98" s="102">
        <f t="shared" si="7"/>
        <v>350</v>
      </c>
      <c r="H98" s="102">
        <f t="shared" si="7"/>
        <v>350</v>
      </c>
      <c r="I98" s="102">
        <f t="shared" si="7"/>
        <v>350</v>
      </c>
      <c r="J98" s="67"/>
    </row>
    <row r="99" spans="1:10" x14ac:dyDescent="0.2">
      <c r="A99" s="202" t="s">
        <v>38</v>
      </c>
      <c r="B99" s="203"/>
      <c r="C99" s="203"/>
      <c r="D99" s="203"/>
      <c r="E99" s="203"/>
      <c r="F99" s="203"/>
      <c r="G99" s="203"/>
      <c r="H99" s="203"/>
      <c r="I99" s="203"/>
      <c r="J99" s="204"/>
    </row>
    <row r="100" spans="1:10" x14ac:dyDescent="0.2">
      <c r="A100" s="11" t="s">
        <v>22</v>
      </c>
      <c r="B100" s="12" t="s">
        <v>23</v>
      </c>
      <c r="C100" s="49">
        <f>C101</f>
        <v>200</v>
      </c>
      <c r="D100" s="48"/>
      <c r="E100" s="49" t="s">
        <v>46</v>
      </c>
      <c r="F100" s="49">
        <f>F102</f>
        <v>200</v>
      </c>
      <c r="G100" s="98">
        <f t="shared" ref="G100:I102" si="8">G101</f>
        <v>350</v>
      </c>
      <c r="H100" s="98">
        <f t="shared" si="8"/>
        <v>350</v>
      </c>
      <c r="I100" s="98">
        <f t="shared" si="8"/>
        <v>350</v>
      </c>
      <c r="J100" s="58"/>
    </row>
    <row r="101" spans="1:10" ht="13.5" thickBot="1" x14ac:dyDescent="0.25">
      <c r="A101" s="24"/>
      <c r="B101" s="73" t="s">
        <v>24</v>
      </c>
      <c r="C101" s="104">
        <f>C103</f>
        <v>200</v>
      </c>
      <c r="D101" s="105"/>
      <c r="E101" s="104"/>
      <c r="F101" s="104">
        <f>F103</f>
        <v>200</v>
      </c>
      <c r="G101" s="100">
        <f t="shared" si="8"/>
        <v>350</v>
      </c>
      <c r="H101" s="100">
        <f t="shared" si="8"/>
        <v>350</v>
      </c>
      <c r="I101" s="100">
        <f t="shared" si="8"/>
        <v>350</v>
      </c>
      <c r="J101" s="63"/>
    </row>
    <row r="102" spans="1:10" ht="13.5" x14ac:dyDescent="0.25">
      <c r="A102" s="28" t="s">
        <v>25</v>
      </c>
      <c r="B102" s="12" t="s">
        <v>23</v>
      </c>
      <c r="C102" s="98">
        <f>C103</f>
        <v>200</v>
      </c>
      <c r="D102" s="99"/>
      <c r="E102" s="98"/>
      <c r="F102" s="98">
        <f>F103</f>
        <v>200</v>
      </c>
      <c r="G102" s="98">
        <f t="shared" si="8"/>
        <v>350</v>
      </c>
      <c r="H102" s="98">
        <f t="shared" si="8"/>
        <v>350</v>
      </c>
      <c r="I102" s="98">
        <f t="shared" si="8"/>
        <v>350</v>
      </c>
      <c r="J102" s="58"/>
    </row>
    <row r="103" spans="1:10" x14ac:dyDescent="0.2">
      <c r="A103" s="13" t="s">
        <v>26</v>
      </c>
      <c r="B103" s="14" t="s">
        <v>24</v>
      </c>
      <c r="C103" s="102">
        <f>D103+F103</f>
        <v>200</v>
      </c>
      <c r="D103" s="103"/>
      <c r="E103" s="102"/>
      <c r="F103" s="102">
        <f>F105</f>
        <v>200</v>
      </c>
      <c r="G103" s="102">
        <f>G105</f>
        <v>350</v>
      </c>
      <c r="H103" s="102">
        <f>H105</f>
        <v>350</v>
      </c>
      <c r="I103" s="102">
        <f>I105</f>
        <v>350</v>
      </c>
      <c r="J103" s="67"/>
    </row>
    <row r="104" spans="1:10" x14ac:dyDescent="0.2">
      <c r="A104" s="233" t="s">
        <v>47</v>
      </c>
      <c r="B104" s="106" t="s">
        <v>23</v>
      </c>
      <c r="C104" s="107">
        <f>C105</f>
        <v>200</v>
      </c>
      <c r="D104" s="108"/>
      <c r="E104" s="107"/>
      <c r="F104" s="107">
        <v>200</v>
      </c>
      <c r="G104" s="49">
        <f>G105</f>
        <v>350</v>
      </c>
      <c r="H104" s="49">
        <f>H105</f>
        <v>350</v>
      </c>
      <c r="I104" s="49">
        <f>I105</f>
        <v>350</v>
      </c>
      <c r="J104" s="77"/>
    </row>
    <row r="105" spans="1:10" x14ac:dyDescent="0.2">
      <c r="A105" s="222"/>
      <c r="B105" s="106" t="s">
        <v>24</v>
      </c>
      <c r="C105" s="107">
        <f>F105</f>
        <v>200</v>
      </c>
      <c r="D105" s="108"/>
      <c r="E105" s="107"/>
      <c r="F105" s="107">
        <v>200</v>
      </c>
      <c r="G105" s="49">
        <v>350</v>
      </c>
      <c r="H105" s="49">
        <v>350</v>
      </c>
      <c r="I105" s="49">
        <v>350</v>
      </c>
      <c r="J105" s="77"/>
    </row>
    <row r="106" spans="1:10" x14ac:dyDescent="0.2">
      <c r="A106" s="202" t="s">
        <v>40</v>
      </c>
      <c r="B106" s="203"/>
      <c r="C106" s="203"/>
      <c r="D106" s="203"/>
      <c r="E106" s="203"/>
      <c r="F106" s="203"/>
      <c r="G106" s="203"/>
      <c r="H106" s="203"/>
      <c r="I106" s="203"/>
      <c r="J106" s="204"/>
    </row>
    <row r="107" spans="1:10" x14ac:dyDescent="0.2">
      <c r="A107" s="197" t="s">
        <v>35</v>
      </c>
      <c r="B107" s="198"/>
      <c r="C107" s="198"/>
      <c r="D107" s="198"/>
      <c r="E107" s="198"/>
      <c r="F107" s="198"/>
      <c r="G107" s="198"/>
      <c r="H107" s="198"/>
      <c r="I107" s="198"/>
      <c r="J107" s="199"/>
    </row>
    <row r="108" spans="1:10" x14ac:dyDescent="0.2">
      <c r="A108" s="11" t="s">
        <v>22</v>
      </c>
      <c r="B108" s="12" t="s">
        <v>23</v>
      </c>
      <c r="C108" s="98">
        <f>C109</f>
        <v>50</v>
      </c>
      <c r="D108" s="99"/>
      <c r="E108" s="98"/>
      <c r="F108" s="98">
        <f>F110</f>
        <v>50</v>
      </c>
      <c r="G108" s="11">
        <f t="shared" ref="G108:I109" si="9">G124</f>
        <v>0</v>
      </c>
      <c r="H108" s="11">
        <f t="shared" si="9"/>
        <v>0</v>
      </c>
      <c r="I108" s="11">
        <f t="shared" si="9"/>
        <v>0</v>
      </c>
      <c r="J108" s="58"/>
    </row>
    <row r="109" spans="1:10" ht="13.5" thickBot="1" x14ac:dyDescent="0.25">
      <c r="A109" s="24"/>
      <c r="B109" s="73" t="s">
        <v>24</v>
      </c>
      <c r="C109" s="100">
        <f>C111</f>
        <v>50</v>
      </c>
      <c r="D109" s="101"/>
      <c r="E109" s="100"/>
      <c r="F109" s="100">
        <f>F111</f>
        <v>50</v>
      </c>
      <c r="G109" s="24">
        <f t="shared" si="9"/>
        <v>0</v>
      </c>
      <c r="H109" s="24">
        <f t="shared" si="9"/>
        <v>0</v>
      </c>
      <c r="I109" s="24">
        <f t="shared" si="9"/>
        <v>0</v>
      </c>
      <c r="J109" s="63"/>
    </row>
    <row r="110" spans="1:10" ht="13.5" x14ac:dyDescent="0.25">
      <c r="A110" s="28" t="s">
        <v>25</v>
      </c>
      <c r="B110" s="12" t="s">
        <v>23</v>
      </c>
      <c r="C110" s="98">
        <f>F110</f>
        <v>50</v>
      </c>
      <c r="D110" s="99"/>
      <c r="E110" s="98"/>
      <c r="F110" s="98">
        <f>F112</f>
        <v>50</v>
      </c>
      <c r="G110" s="11">
        <f>G111</f>
        <v>0</v>
      </c>
      <c r="H110" s="11">
        <f>H111</f>
        <v>0</v>
      </c>
      <c r="I110" s="11">
        <f>I111</f>
        <v>0</v>
      </c>
      <c r="J110" s="58"/>
    </row>
    <row r="111" spans="1:10" x14ac:dyDescent="0.2">
      <c r="A111" s="13" t="s">
        <v>26</v>
      </c>
      <c r="B111" s="14" t="s">
        <v>24</v>
      </c>
      <c r="C111" s="102">
        <f>F111</f>
        <v>50</v>
      </c>
      <c r="D111" s="103"/>
      <c r="E111" s="102"/>
      <c r="F111" s="102">
        <f>F113</f>
        <v>50</v>
      </c>
      <c r="G111" s="13">
        <f>G113</f>
        <v>0</v>
      </c>
      <c r="H111" s="13">
        <f>H113</f>
        <v>0</v>
      </c>
      <c r="I111" s="13">
        <f>I113</f>
        <v>0</v>
      </c>
      <c r="J111" s="67"/>
    </row>
    <row r="112" spans="1:10" x14ac:dyDescent="0.2">
      <c r="A112" s="38" t="s">
        <v>30</v>
      </c>
      <c r="B112" s="12" t="s">
        <v>23</v>
      </c>
      <c r="C112" s="98">
        <f>F112</f>
        <v>50</v>
      </c>
      <c r="D112" s="99"/>
      <c r="E112" s="98"/>
      <c r="F112" s="98">
        <f>F119</f>
        <v>50</v>
      </c>
      <c r="G112" s="11">
        <f>G113</f>
        <v>0</v>
      </c>
      <c r="H112" s="11">
        <f>H113</f>
        <v>0</v>
      </c>
      <c r="I112" s="11">
        <f>I113</f>
        <v>0</v>
      </c>
      <c r="J112" s="58"/>
    </row>
    <row r="113" spans="1:10" x14ac:dyDescent="0.2">
      <c r="A113" s="13"/>
      <c r="B113" s="14" t="s">
        <v>24</v>
      </c>
      <c r="C113" s="102">
        <f>F113</f>
        <v>50</v>
      </c>
      <c r="D113" s="103"/>
      <c r="E113" s="102"/>
      <c r="F113" s="102">
        <f>F120</f>
        <v>50</v>
      </c>
      <c r="G113" s="13">
        <f>G124</f>
        <v>0</v>
      </c>
      <c r="H113" s="13">
        <f>H124</f>
        <v>0</v>
      </c>
      <c r="I113" s="13">
        <f>I124</f>
        <v>0</v>
      </c>
      <c r="J113" s="67"/>
    </row>
    <row r="114" spans="1:10" x14ac:dyDescent="0.2">
      <c r="A114" s="243" t="s">
        <v>43</v>
      </c>
      <c r="B114" s="244"/>
      <c r="C114" s="244"/>
      <c r="D114" s="244"/>
      <c r="E114" s="244"/>
      <c r="F114" s="244"/>
      <c r="G114" s="244"/>
      <c r="H114" s="244"/>
      <c r="I114" s="244"/>
      <c r="J114" s="245"/>
    </row>
    <row r="115" spans="1:10" x14ac:dyDescent="0.2">
      <c r="A115" s="13" t="s">
        <v>22</v>
      </c>
      <c r="B115" s="45" t="s">
        <v>23</v>
      </c>
      <c r="C115" s="102">
        <f t="shared" ref="C115:C120" si="10">F115</f>
        <v>50</v>
      </c>
      <c r="D115" s="103"/>
      <c r="E115" s="102"/>
      <c r="F115" s="102">
        <f>F117</f>
        <v>50</v>
      </c>
      <c r="G115" s="13"/>
      <c r="H115" s="13"/>
      <c r="I115" s="13"/>
      <c r="J115" s="13"/>
    </row>
    <row r="116" spans="1:10" ht="13.5" thickBot="1" x14ac:dyDescent="0.25">
      <c r="A116" s="24"/>
      <c r="B116" s="59" t="s">
        <v>24</v>
      </c>
      <c r="C116" s="102">
        <f t="shared" si="10"/>
        <v>50</v>
      </c>
      <c r="D116" s="103"/>
      <c r="E116" s="102"/>
      <c r="F116" s="102">
        <f>F118</f>
        <v>50</v>
      </c>
      <c r="G116" s="13"/>
      <c r="H116" s="13"/>
      <c r="I116" s="13"/>
      <c r="J116" s="13"/>
    </row>
    <row r="117" spans="1:10" ht="13.5" x14ac:dyDescent="0.25">
      <c r="A117" s="28" t="s">
        <v>25</v>
      </c>
      <c r="B117" s="55" t="s">
        <v>23</v>
      </c>
      <c r="C117" s="102">
        <f t="shared" si="10"/>
        <v>50</v>
      </c>
      <c r="D117" s="48"/>
      <c r="E117" s="49"/>
      <c r="F117" s="49">
        <f>F118</f>
        <v>50</v>
      </c>
      <c r="G117" s="77"/>
      <c r="H117" s="77"/>
      <c r="I117" s="77"/>
      <c r="J117" s="77"/>
    </row>
    <row r="118" spans="1:10" x14ac:dyDescent="0.2">
      <c r="A118" s="13" t="s">
        <v>26</v>
      </c>
      <c r="B118" s="45" t="s">
        <v>24</v>
      </c>
      <c r="C118" s="102">
        <f t="shared" si="10"/>
        <v>50</v>
      </c>
      <c r="D118" s="48"/>
      <c r="E118" s="49"/>
      <c r="F118" s="49">
        <f>F120</f>
        <v>50</v>
      </c>
      <c r="G118" s="77"/>
      <c r="H118" s="77"/>
      <c r="I118" s="77"/>
      <c r="J118" s="77"/>
    </row>
    <row r="119" spans="1:10" x14ac:dyDescent="0.2">
      <c r="A119" s="236" t="s">
        <v>48</v>
      </c>
      <c r="B119" s="55" t="s">
        <v>23</v>
      </c>
      <c r="C119" s="49">
        <f t="shared" si="10"/>
        <v>50</v>
      </c>
      <c r="D119" s="48"/>
      <c r="E119" s="49"/>
      <c r="F119" s="49">
        <v>50</v>
      </c>
      <c r="G119" s="77"/>
      <c r="H119" s="77"/>
      <c r="I119" s="77"/>
      <c r="J119" s="77"/>
    </row>
    <row r="120" spans="1:10" x14ac:dyDescent="0.2">
      <c r="A120" s="242"/>
      <c r="B120" s="45" t="s">
        <v>24</v>
      </c>
      <c r="C120" s="49">
        <f t="shared" si="10"/>
        <v>50</v>
      </c>
      <c r="D120" s="48"/>
      <c r="E120" s="49"/>
      <c r="F120" s="49">
        <v>50</v>
      </c>
      <c r="G120" s="77"/>
      <c r="H120" s="77"/>
      <c r="I120" s="77"/>
      <c r="J120" s="77"/>
    </row>
    <row r="121" spans="1:10" x14ac:dyDescent="0.2">
      <c r="A121" s="90"/>
      <c r="B121" s="2"/>
      <c r="C121" s="109"/>
      <c r="D121" s="110"/>
      <c r="E121" s="109"/>
      <c r="F121" s="109"/>
      <c r="G121" s="1"/>
      <c r="H121" s="1"/>
      <c r="I121" s="1"/>
      <c r="J121" s="58"/>
    </row>
    <row r="122" spans="1:10" ht="18.75" customHeight="1" x14ac:dyDescent="0.2">
      <c r="A122" s="246" t="s">
        <v>49</v>
      </c>
      <c r="B122" s="247"/>
      <c r="C122" s="247"/>
      <c r="D122" s="247"/>
      <c r="E122" s="247"/>
      <c r="F122" s="247"/>
      <c r="G122" s="247"/>
      <c r="H122" s="247"/>
      <c r="I122" s="247"/>
      <c r="J122" s="248"/>
    </row>
    <row r="123" spans="1:10" x14ac:dyDescent="0.2">
      <c r="A123" s="197" t="s">
        <v>35</v>
      </c>
      <c r="B123" s="198"/>
      <c r="C123" s="198"/>
      <c r="D123" s="198"/>
      <c r="E123" s="198"/>
      <c r="F123" s="198"/>
      <c r="G123" s="198"/>
      <c r="H123" s="198"/>
      <c r="I123" s="198"/>
      <c r="J123" s="199"/>
    </row>
    <row r="124" spans="1:10" x14ac:dyDescent="0.2">
      <c r="A124" s="11" t="s">
        <v>22</v>
      </c>
      <c r="B124" s="12" t="s">
        <v>23</v>
      </c>
      <c r="C124" s="98">
        <f>C126</f>
        <v>10</v>
      </c>
      <c r="D124" s="99"/>
      <c r="E124" s="98"/>
      <c r="F124" s="98">
        <f>F127</f>
        <v>10</v>
      </c>
      <c r="G124" s="11"/>
      <c r="H124" s="11"/>
      <c r="I124" s="11"/>
      <c r="J124" s="58"/>
    </row>
    <row r="125" spans="1:10" ht="13.5" thickBot="1" x14ac:dyDescent="0.25">
      <c r="A125" s="24"/>
      <c r="B125" s="73" t="s">
        <v>24</v>
      </c>
      <c r="C125" s="100">
        <f>C127</f>
        <v>10</v>
      </c>
      <c r="D125" s="101"/>
      <c r="E125" s="100"/>
      <c r="F125" s="100">
        <f>F126</f>
        <v>10</v>
      </c>
      <c r="G125" s="24"/>
      <c r="H125" s="24"/>
      <c r="I125" s="24"/>
      <c r="J125" s="63"/>
    </row>
    <row r="126" spans="1:10" ht="13.5" x14ac:dyDescent="0.25">
      <c r="A126" s="28" t="s">
        <v>25</v>
      </c>
      <c r="B126" s="12" t="s">
        <v>23</v>
      </c>
      <c r="C126" s="98">
        <f>F126</f>
        <v>10</v>
      </c>
      <c r="D126" s="99"/>
      <c r="E126" s="98"/>
      <c r="F126" s="98">
        <f>F128</f>
        <v>10</v>
      </c>
      <c r="G126" s="11"/>
      <c r="H126" s="11"/>
      <c r="I126" s="11"/>
      <c r="J126" s="58"/>
    </row>
    <row r="127" spans="1:10" x14ac:dyDescent="0.2">
      <c r="A127" s="13" t="s">
        <v>26</v>
      </c>
      <c r="B127" s="14" t="s">
        <v>24</v>
      </c>
      <c r="C127" s="102">
        <f>F127</f>
        <v>10</v>
      </c>
      <c r="D127" s="103"/>
      <c r="E127" s="102"/>
      <c r="F127" s="102">
        <f>F129</f>
        <v>10</v>
      </c>
      <c r="G127" s="13"/>
      <c r="H127" s="13"/>
      <c r="I127" s="13"/>
      <c r="J127" s="67"/>
    </row>
    <row r="128" spans="1:10" x14ac:dyDescent="0.2">
      <c r="A128" s="38" t="s">
        <v>30</v>
      </c>
      <c r="B128" s="12" t="s">
        <v>23</v>
      </c>
      <c r="C128" s="98">
        <f>F128</f>
        <v>10</v>
      </c>
      <c r="D128" s="99"/>
      <c r="E128" s="98"/>
      <c r="F128" s="98">
        <f>F132</f>
        <v>10</v>
      </c>
      <c r="G128" s="11"/>
      <c r="H128" s="11"/>
      <c r="I128" s="11"/>
      <c r="J128" s="58"/>
    </row>
    <row r="129" spans="1:10" x14ac:dyDescent="0.2">
      <c r="A129" s="13"/>
      <c r="B129" s="14" t="s">
        <v>24</v>
      </c>
      <c r="C129" s="102">
        <f>F129</f>
        <v>10</v>
      </c>
      <c r="D129" s="103"/>
      <c r="E129" s="102"/>
      <c r="F129" s="102">
        <f>F133</f>
        <v>10</v>
      </c>
      <c r="G129" s="13"/>
      <c r="H129" s="13"/>
      <c r="I129" s="13"/>
      <c r="J129" s="67"/>
    </row>
    <row r="130" spans="1:10" x14ac:dyDescent="0.2">
      <c r="A130" s="202" t="s">
        <v>40</v>
      </c>
      <c r="B130" s="203"/>
      <c r="C130" s="203"/>
      <c r="D130" s="203"/>
      <c r="E130" s="203"/>
      <c r="F130" s="203"/>
      <c r="G130" s="203"/>
      <c r="H130" s="203"/>
      <c r="I130" s="203"/>
      <c r="J130" s="204"/>
    </row>
    <row r="131" spans="1:10" x14ac:dyDescent="0.2">
      <c r="A131" s="197" t="s">
        <v>35</v>
      </c>
      <c r="B131" s="198"/>
      <c r="C131" s="198"/>
      <c r="D131" s="198"/>
      <c r="E131" s="198"/>
      <c r="F131" s="198"/>
      <c r="G131" s="198"/>
      <c r="H131" s="198"/>
      <c r="I131" s="198"/>
      <c r="J131" s="199"/>
    </row>
    <row r="132" spans="1:10" x14ac:dyDescent="0.2">
      <c r="A132" s="11" t="s">
        <v>22</v>
      </c>
      <c r="B132" s="12" t="s">
        <v>23</v>
      </c>
      <c r="C132" s="98">
        <f>C133</f>
        <v>10</v>
      </c>
      <c r="D132" s="99"/>
      <c r="E132" s="98"/>
      <c r="F132" s="98">
        <f>F134</f>
        <v>10</v>
      </c>
      <c r="G132" s="11"/>
      <c r="H132" s="11"/>
      <c r="I132" s="11"/>
      <c r="J132" s="58"/>
    </row>
    <row r="133" spans="1:10" ht="13.5" thickBot="1" x14ac:dyDescent="0.25">
      <c r="A133" s="24"/>
      <c r="B133" s="73" t="s">
        <v>24</v>
      </c>
      <c r="C133" s="100">
        <f>C135</f>
        <v>10</v>
      </c>
      <c r="D133" s="101"/>
      <c r="E133" s="100"/>
      <c r="F133" s="100">
        <f>F135</f>
        <v>10</v>
      </c>
      <c r="G133" s="24"/>
      <c r="H133" s="24"/>
      <c r="I133" s="24"/>
      <c r="J133" s="63"/>
    </row>
    <row r="134" spans="1:10" ht="13.5" x14ac:dyDescent="0.25">
      <c r="A134" s="28" t="s">
        <v>25</v>
      </c>
      <c r="B134" s="12" t="s">
        <v>23</v>
      </c>
      <c r="C134" s="98">
        <f>F134</f>
        <v>10</v>
      </c>
      <c r="D134" s="99"/>
      <c r="E134" s="98"/>
      <c r="F134" s="98">
        <f>F136</f>
        <v>10</v>
      </c>
      <c r="G134" s="11"/>
      <c r="H134" s="11"/>
      <c r="I134" s="11"/>
      <c r="J134" s="58"/>
    </row>
    <row r="135" spans="1:10" x14ac:dyDescent="0.2">
      <c r="A135" s="13" t="s">
        <v>26</v>
      </c>
      <c r="B135" s="14" t="s">
        <v>24</v>
      </c>
      <c r="C135" s="102">
        <f>F135</f>
        <v>10</v>
      </c>
      <c r="D135" s="103"/>
      <c r="E135" s="102"/>
      <c r="F135" s="102">
        <f>F137</f>
        <v>10</v>
      </c>
      <c r="G135" s="13"/>
      <c r="H135" s="13"/>
      <c r="I135" s="13"/>
      <c r="J135" s="67"/>
    </row>
    <row r="136" spans="1:10" x14ac:dyDescent="0.2">
      <c r="A136" s="38" t="s">
        <v>30</v>
      </c>
      <c r="B136" s="12" t="s">
        <v>23</v>
      </c>
      <c r="C136" s="98">
        <f>F136</f>
        <v>10</v>
      </c>
      <c r="D136" s="99"/>
      <c r="E136" s="98"/>
      <c r="F136" s="98">
        <f>F140</f>
        <v>10</v>
      </c>
      <c r="G136" s="11"/>
      <c r="H136" s="11"/>
      <c r="I136" s="11"/>
      <c r="J136" s="58"/>
    </row>
    <row r="137" spans="1:10" x14ac:dyDescent="0.2">
      <c r="A137" s="13"/>
      <c r="B137" s="14" t="s">
        <v>24</v>
      </c>
      <c r="C137" s="102">
        <f>F137</f>
        <v>10</v>
      </c>
      <c r="D137" s="103"/>
      <c r="E137" s="102"/>
      <c r="F137" s="102">
        <f>F141</f>
        <v>10</v>
      </c>
      <c r="G137" s="13"/>
      <c r="H137" s="13"/>
      <c r="I137" s="13"/>
      <c r="J137" s="67"/>
    </row>
    <row r="138" spans="1:10" x14ac:dyDescent="0.2">
      <c r="A138" s="194" t="s">
        <v>42</v>
      </c>
      <c r="B138" s="195"/>
      <c r="C138" s="195"/>
      <c r="D138" s="195"/>
      <c r="E138" s="195"/>
      <c r="F138" s="195"/>
      <c r="G138" s="195"/>
      <c r="H138" s="195"/>
      <c r="I138" s="195"/>
      <c r="J138" s="196"/>
    </row>
    <row r="139" spans="1:10" x14ac:dyDescent="0.2">
      <c r="A139" s="197" t="s">
        <v>35</v>
      </c>
      <c r="B139" s="198"/>
      <c r="C139" s="198"/>
      <c r="D139" s="198"/>
      <c r="E139" s="198"/>
      <c r="F139" s="198"/>
      <c r="G139" s="198"/>
      <c r="H139" s="198"/>
      <c r="I139" s="198"/>
      <c r="J139" s="199"/>
    </row>
    <row r="140" spans="1:10" x14ac:dyDescent="0.2">
      <c r="A140" s="11" t="s">
        <v>22</v>
      </c>
      <c r="B140" s="12" t="s">
        <v>23</v>
      </c>
      <c r="C140" s="98">
        <f>C141</f>
        <v>10</v>
      </c>
      <c r="D140" s="99"/>
      <c r="E140" s="98"/>
      <c r="F140" s="98">
        <f>F141</f>
        <v>10</v>
      </c>
      <c r="G140" s="11"/>
      <c r="H140" s="11"/>
      <c r="I140" s="11"/>
      <c r="J140" s="58"/>
    </row>
    <row r="141" spans="1:10" ht="13.5" thickBot="1" x14ac:dyDescent="0.25">
      <c r="A141" s="24"/>
      <c r="B141" s="73" t="s">
        <v>24</v>
      </c>
      <c r="C141" s="100">
        <f>C143</f>
        <v>10</v>
      </c>
      <c r="D141" s="101"/>
      <c r="E141" s="100"/>
      <c r="F141" s="100">
        <f>F143</f>
        <v>10</v>
      </c>
      <c r="G141" s="24"/>
      <c r="H141" s="24"/>
      <c r="I141" s="24"/>
      <c r="J141" s="63"/>
    </row>
    <row r="142" spans="1:10" ht="13.5" x14ac:dyDescent="0.25">
      <c r="A142" s="28" t="s">
        <v>25</v>
      </c>
      <c r="B142" s="12" t="s">
        <v>23</v>
      </c>
      <c r="C142" s="111">
        <f>F142</f>
        <v>10</v>
      </c>
      <c r="D142" s="112"/>
      <c r="E142" s="111"/>
      <c r="F142" s="111">
        <f>F143</f>
        <v>10</v>
      </c>
      <c r="G142" s="11"/>
      <c r="H142" s="11"/>
      <c r="I142" s="11"/>
      <c r="J142" s="58"/>
    </row>
    <row r="143" spans="1:10" x14ac:dyDescent="0.2">
      <c r="A143" s="13" t="s">
        <v>26</v>
      </c>
      <c r="B143" s="14" t="s">
        <v>24</v>
      </c>
      <c r="C143" s="102">
        <f>F143</f>
        <v>10</v>
      </c>
      <c r="D143" s="103"/>
      <c r="E143" s="102"/>
      <c r="F143" s="102">
        <f>F147+F145</f>
        <v>10</v>
      </c>
      <c r="G143" s="13"/>
      <c r="H143" s="13"/>
      <c r="I143" s="13"/>
      <c r="J143" s="67"/>
    </row>
    <row r="144" spans="1:10" x14ac:dyDescent="0.2">
      <c r="A144" s="236" t="s">
        <v>50</v>
      </c>
      <c r="B144" s="12" t="s">
        <v>23</v>
      </c>
      <c r="C144" s="113">
        <f>F144</f>
        <v>5</v>
      </c>
      <c r="D144" s="114"/>
      <c r="E144" s="113"/>
      <c r="F144" s="113">
        <f>F145</f>
        <v>5</v>
      </c>
      <c r="G144" s="115"/>
      <c r="H144" s="115"/>
      <c r="I144" s="115"/>
      <c r="J144" s="72"/>
    </row>
    <row r="145" spans="1:10" x14ac:dyDescent="0.2">
      <c r="A145" s="242"/>
      <c r="B145" s="12" t="s">
        <v>24</v>
      </c>
      <c r="C145" s="102">
        <f>F145</f>
        <v>5</v>
      </c>
      <c r="D145" s="103"/>
      <c r="E145" s="102"/>
      <c r="F145" s="102">
        <v>5</v>
      </c>
      <c r="G145" s="13"/>
      <c r="H145" s="13"/>
      <c r="I145" s="13"/>
      <c r="J145" s="67"/>
    </row>
    <row r="146" spans="1:10" ht="12.75" customHeight="1" x14ac:dyDescent="0.2">
      <c r="A146" s="236" t="s">
        <v>51</v>
      </c>
      <c r="B146" s="12" t="s">
        <v>23</v>
      </c>
      <c r="C146" s="98">
        <f>C147</f>
        <v>5</v>
      </c>
      <c r="D146" s="99"/>
      <c r="E146" s="98"/>
      <c r="F146" s="98">
        <f>F147</f>
        <v>5</v>
      </c>
      <c r="G146" s="11"/>
      <c r="H146" s="11"/>
      <c r="I146" s="11"/>
      <c r="J146" s="58"/>
    </row>
    <row r="147" spans="1:10" ht="12.75" customHeight="1" x14ac:dyDescent="0.2">
      <c r="A147" s="242"/>
      <c r="B147" s="14" t="s">
        <v>24</v>
      </c>
      <c r="C147" s="102">
        <f>F147</f>
        <v>5</v>
      </c>
      <c r="D147" s="103"/>
      <c r="E147" s="102"/>
      <c r="F147" s="102">
        <v>5</v>
      </c>
      <c r="G147" s="13"/>
      <c r="H147" s="13"/>
      <c r="I147" s="13"/>
      <c r="J147" s="67"/>
    </row>
    <row r="148" spans="1:10" x14ac:dyDescent="0.2">
      <c r="A148" s="207" t="s">
        <v>52</v>
      </c>
      <c r="B148" s="208"/>
      <c r="C148" s="208"/>
      <c r="D148" s="208"/>
      <c r="E148" s="208"/>
      <c r="F148" s="208"/>
      <c r="G148" s="208"/>
      <c r="H148" s="208"/>
      <c r="I148" s="208"/>
      <c r="J148" s="209"/>
    </row>
    <row r="149" spans="1:10" x14ac:dyDescent="0.2">
      <c r="A149" s="197" t="s">
        <v>35</v>
      </c>
      <c r="B149" s="198"/>
      <c r="C149" s="198"/>
      <c r="D149" s="198"/>
      <c r="E149" s="198"/>
      <c r="F149" s="198"/>
      <c r="G149" s="198"/>
      <c r="H149" s="198"/>
      <c r="I149" s="198"/>
      <c r="J149" s="199"/>
    </row>
    <row r="150" spans="1:10" x14ac:dyDescent="0.2">
      <c r="A150" s="11" t="s">
        <v>22</v>
      </c>
      <c r="B150" s="12" t="s">
        <v>23</v>
      </c>
      <c r="C150" s="21">
        <f>C152</f>
        <v>4598.29</v>
      </c>
      <c r="D150" s="20">
        <f>D152</f>
        <v>1485.01</v>
      </c>
      <c r="E150" s="21"/>
      <c r="F150" s="21">
        <f>F152</f>
        <v>3113.2799999999997</v>
      </c>
      <c r="G150" s="11">
        <f>G152</f>
        <v>0</v>
      </c>
      <c r="H150" s="11"/>
      <c r="I150" s="11"/>
      <c r="J150" s="58"/>
    </row>
    <row r="151" spans="1:10" ht="13.5" thickBot="1" x14ac:dyDescent="0.25">
      <c r="A151" s="24"/>
      <c r="B151" s="73" t="s">
        <v>24</v>
      </c>
      <c r="C151" s="27">
        <f>C153</f>
        <v>4598.29</v>
      </c>
      <c r="D151" s="74">
        <f>D153</f>
        <v>1485.01</v>
      </c>
      <c r="E151" s="27"/>
      <c r="F151" s="27">
        <f>F153</f>
        <v>3113.2799999999997</v>
      </c>
      <c r="G151" s="24">
        <f>G152</f>
        <v>0</v>
      </c>
      <c r="H151" s="24"/>
      <c r="I151" s="24"/>
      <c r="J151" s="63"/>
    </row>
    <row r="152" spans="1:10" ht="13.5" x14ac:dyDescent="0.25">
      <c r="A152" s="28" t="s">
        <v>25</v>
      </c>
      <c r="B152" s="12" t="s">
        <v>23</v>
      </c>
      <c r="C152" s="21">
        <f>C153</f>
        <v>4598.29</v>
      </c>
      <c r="D152" s="20">
        <f>D153</f>
        <v>1485.01</v>
      </c>
      <c r="E152" s="21"/>
      <c r="F152" s="21">
        <f>F153</f>
        <v>3113.2799999999997</v>
      </c>
      <c r="G152" s="11">
        <f>G153</f>
        <v>0</v>
      </c>
      <c r="H152" s="11"/>
      <c r="I152" s="11"/>
      <c r="J152" s="58"/>
    </row>
    <row r="153" spans="1:10" x14ac:dyDescent="0.2">
      <c r="A153" s="13" t="s">
        <v>26</v>
      </c>
      <c r="B153" s="14" t="s">
        <v>24</v>
      </c>
      <c r="C153" s="26">
        <f>D153+F153</f>
        <v>4598.29</v>
      </c>
      <c r="D153" s="46">
        <f>D157+D159</f>
        <v>1485.01</v>
      </c>
      <c r="E153" s="26"/>
      <c r="F153" s="26">
        <f>F157+F159+F155</f>
        <v>3113.2799999999997</v>
      </c>
      <c r="G153" s="13">
        <v>0</v>
      </c>
      <c r="H153" s="13"/>
      <c r="I153" s="13"/>
      <c r="J153" s="67"/>
    </row>
    <row r="154" spans="1:10" x14ac:dyDescent="0.2">
      <c r="A154" s="200" t="s">
        <v>53</v>
      </c>
      <c r="B154" s="12" t="s">
        <v>23</v>
      </c>
      <c r="C154" s="21">
        <f>C155</f>
        <v>2743.54</v>
      </c>
      <c r="D154" s="20">
        <f>D155</f>
        <v>2371.69</v>
      </c>
      <c r="E154" s="21"/>
      <c r="F154" s="21">
        <f>F155</f>
        <v>371.85</v>
      </c>
      <c r="G154" s="11"/>
      <c r="H154" s="11"/>
      <c r="I154" s="11"/>
      <c r="J154" s="58"/>
    </row>
    <row r="155" spans="1:10" x14ac:dyDescent="0.2">
      <c r="A155" s="201"/>
      <c r="B155" s="14" t="s">
        <v>24</v>
      </c>
      <c r="C155" s="21">
        <f>D155+F155</f>
        <v>2743.54</v>
      </c>
      <c r="D155" s="20">
        <f>D200+D202</f>
        <v>2371.69</v>
      </c>
      <c r="E155" s="21"/>
      <c r="F155" s="21">
        <f>F200+F202</f>
        <v>371.85</v>
      </c>
      <c r="G155" s="11"/>
      <c r="H155" s="11"/>
      <c r="I155" s="11"/>
      <c r="J155" s="58"/>
    </row>
    <row r="156" spans="1:10" ht="15" customHeight="1" x14ac:dyDescent="0.2">
      <c r="A156" s="238" t="s">
        <v>54</v>
      </c>
      <c r="B156" s="116" t="s">
        <v>23</v>
      </c>
      <c r="C156" s="117">
        <f>C157</f>
        <v>2046.3999999999999</v>
      </c>
      <c r="D156" s="118">
        <f>D157</f>
        <v>1098</v>
      </c>
      <c r="E156" s="117"/>
      <c r="F156" s="117">
        <f>F157</f>
        <v>2046.3999999999999</v>
      </c>
      <c r="G156" s="119"/>
      <c r="H156" s="119"/>
      <c r="I156" s="119"/>
      <c r="J156" s="120"/>
    </row>
    <row r="157" spans="1:10" ht="15" customHeight="1" x14ac:dyDescent="0.2">
      <c r="A157" s="239"/>
      <c r="B157" s="121" t="s">
        <v>24</v>
      </c>
      <c r="C157" s="35">
        <f>F157</f>
        <v>2046.3999999999999</v>
      </c>
      <c r="D157" s="122">
        <f>D173+D175</f>
        <v>1098</v>
      </c>
      <c r="E157" s="35"/>
      <c r="F157" s="35">
        <f>F173+F175</f>
        <v>2046.3999999999999</v>
      </c>
      <c r="G157" s="123"/>
      <c r="H157" s="123"/>
      <c r="I157" s="123"/>
      <c r="J157" s="124"/>
    </row>
    <row r="158" spans="1:10" x14ac:dyDescent="0.2">
      <c r="A158" s="38" t="s">
        <v>55</v>
      </c>
      <c r="B158" s="12" t="s">
        <v>23</v>
      </c>
      <c r="C158" s="21">
        <f>C159</f>
        <v>1082.04</v>
      </c>
      <c r="D158" s="20">
        <f>D159</f>
        <v>387.01</v>
      </c>
      <c r="E158" s="21"/>
      <c r="F158" s="21">
        <f>F159</f>
        <v>695.03</v>
      </c>
      <c r="G158" s="98">
        <f>G159</f>
        <v>200</v>
      </c>
      <c r="H158" s="98">
        <f>H159</f>
        <v>200</v>
      </c>
      <c r="I158" s="98">
        <f>I159</f>
        <v>200</v>
      </c>
      <c r="J158" s="58"/>
    </row>
    <row r="159" spans="1:10" x14ac:dyDescent="0.2">
      <c r="A159" s="13"/>
      <c r="B159" s="14" t="s">
        <v>24</v>
      </c>
      <c r="C159" s="26">
        <f>D159+F159</f>
        <v>1082.04</v>
      </c>
      <c r="D159" s="46">
        <f>D167+D171+D169</f>
        <v>387.01</v>
      </c>
      <c r="E159" s="26"/>
      <c r="F159" s="26">
        <f>F167+F169+F171+F178+F204</f>
        <v>695.03</v>
      </c>
      <c r="G159" s="102">
        <f>G163</f>
        <v>200</v>
      </c>
      <c r="H159" s="102">
        <f>H163</f>
        <v>200</v>
      </c>
      <c r="I159" s="102">
        <f>I163</f>
        <v>200</v>
      </c>
      <c r="J159" s="67"/>
    </row>
    <row r="160" spans="1:10" x14ac:dyDescent="0.2">
      <c r="A160" s="202" t="s">
        <v>34</v>
      </c>
      <c r="B160" s="203"/>
      <c r="C160" s="203"/>
      <c r="D160" s="203"/>
      <c r="E160" s="203"/>
      <c r="F160" s="203"/>
      <c r="G160" s="203"/>
      <c r="H160" s="203"/>
      <c r="I160" s="203"/>
      <c r="J160" s="204"/>
    </row>
    <row r="161" spans="1:18" x14ac:dyDescent="0.2">
      <c r="A161" s="197" t="s">
        <v>35</v>
      </c>
      <c r="B161" s="198"/>
      <c r="C161" s="198"/>
      <c r="D161" s="198"/>
      <c r="E161" s="198"/>
      <c r="F161" s="198"/>
      <c r="G161" s="198"/>
      <c r="H161" s="198"/>
      <c r="I161" s="198"/>
      <c r="J161" s="199"/>
    </row>
    <row r="162" spans="1:18" x14ac:dyDescent="0.2">
      <c r="A162" s="115" t="s">
        <v>22</v>
      </c>
      <c r="B162" s="10" t="s">
        <v>23</v>
      </c>
      <c r="C162" s="77">
        <f t="shared" ref="C162:C167" si="11">D162+F162</f>
        <v>2498.41</v>
      </c>
      <c r="D162" s="15">
        <f>D163</f>
        <v>387.01</v>
      </c>
      <c r="E162" s="77"/>
      <c r="F162" s="23">
        <f>F163</f>
        <v>2111.4</v>
      </c>
      <c r="G162" s="113">
        <f>G163</f>
        <v>200</v>
      </c>
      <c r="H162" s="113">
        <f>H163</f>
        <v>200</v>
      </c>
      <c r="I162" s="113">
        <f>I163</f>
        <v>200</v>
      </c>
      <c r="J162" s="72"/>
    </row>
    <row r="163" spans="1:18" ht="13.5" thickBot="1" x14ac:dyDescent="0.25">
      <c r="A163" s="24"/>
      <c r="B163" s="73" t="s">
        <v>24</v>
      </c>
      <c r="C163" s="77">
        <f t="shared" si="11"/>
        <v>2498.41</v>
      </c>
      <c r="D163" s="125">
        <f>D164</f>
        <v>387.01</v>
      </c>
      <c r="E163" s="126"/>
      <c r="F163" s="61">
        <f>F165+F173+F175</f>
        <v>2111.4</v>
      </c>
      <c r="G163" s="100">
        <f t="shared" ref="G163:I164" si="12">G164</f>
        <v>200</v>
      </c>
      <c r="H163" s="100">
        <f t="shared" si="12"/>
        <v>200</v>
      </c>
      <c r="I163" s="100">
        <f t="shared" si="12"/>
        <v>200</v>
      </c>
      <c r="J163" s="63"/>
    </row>
    <row r="164" spans="1:18" ht="13.5" x14ac:dyDescent="0.25">
      <c r="A164" s="28" t="s">
        <v>25</v>
      </c>
      <c r="B164" s="12" t="s">
        <v>23</v>
      </c>
      <c r="C164" s="77">
        <f t="shared" si="11"/>
        <v>452.01</v>
      </c>
      <c r="D164" s="12">
        <f>D165</f>
        <v>387.01</v>
      </c>
      <c r="E164" s="11"/>
      <c r="F164" s="21">
        <f>F165</f>
        <v>65</v>
      </c>
      <c r="G164" s="98">
        <f t="shared" si="12"/>
        <v>200</v>
      </c>
      <c r="H164" s="98">
        <f t="shared" si="12"/>
        <v>200</v>
      </c>
      <c r="I164" s="98">
        <f t="shared" si="12"/>
        <v>200</v>
      </c>
      <c r="J164" s="58"/>
    </row>
    <row r="165" spans="1:18" x14ac:dyDescent="0.2">
      <c r="A165" s="13" t="s">
        <v>26</v>
      </c>
      <c r="B165" s="14" t="s">
        <v>24</v>
      </c>
      <c r="C165" s="49">
        <f t="shared" si="11"/>
        <v>452.01</v>
      </c>
      <c r="D165" s="103">
        <f>D167+D169+D171</f>
        <v>387.01</v>
      </c>
      <c r="E165" s="13"/>
      <c r="F165" s="26">
        <f>F167+F169+F171</f>
        <v>65</v>
      </c>
      <c r="G165" s="102">
        <f>G167+G169</f>
        <v>200</v>
      </c>
      <c r="H165" s="102">
        <f>H167+H169</f>
        <v>200</v>
      </c>
      <c r="I165" s="102">
        <f>I167+I169</f>
        <v>200</v>
      </c>
      <c r="J165" s="67"/>
      <c r="K165" s="31"/>
    </row>
    <row r="166" spans="1:18" x14ac:dyDescent="0.2">
      <c r="A166" s="240" t="s">
        <v>56</v>
      </c>
      <c r="B166" s="51" t="s">
        <v>23</v>
      </c>
      <c r="C166" s="127">
        <f t="shared" si="11"/>
        <v>121.16</v>
      </c>
      <c r="D166" s="53">
        <f>D167</f>
        <v>96.16</v>
      </c>
      <c r="E166" s="54"/>
      <c r="F166" s="54">
        <f>F167</f>
        <v>25</v>
      </c>
      <c r="G166" s="102">
        <f>G167</f>
        <v>100</v>
      </c>
      <c r="H166" s="102">
        <f>H167</f>
        <v>100</v>
      </c>
      <c r="I166" s="102">
        <f>I167</f>
        <v>100</v>
      </c>
      <c r="J166" s="67"/>
    </row>
    <row r="167" spans="1:18" ht="35.25" customHeight="1" x14ac:dyDescent="0.2">
      <c r="A167" s="241"/>
      <c r="B167" s="51" t="s">
        <v>24</v>
      </c>
      <c r="C167" s="127">
        <f t="shared" si="11"/>
        <v>121.16</v>
      </c>
      <c r="D167" s="53">
        <v>96.16</v>
      </c>
      <c r="E167" s="54"/>
      <c r="F167" s="54">
        <v>25</v>
      </c>
      <c r="G167" s="102">
        <v>100</v>
      </c>
      <c r="H167" s="102">
        <v>100</v>
      </c>
      <c r="I167" s="102">
        <v>100</v>
      </c>
      <c r="J167" s="67"/>
    </row>
    <row r="168" spans="1:18" ht="19.5" customHeight="1" x14ac:dyDescent="0.2">
      <c r="A168" s="233" t="s">
        <v>57</v>
      </c>
      <c r="B168" s="106" t="s">
        <v>23</v>
      </c>
      <c r="C168" s="107">
        <f>C169</f>
        <v>238.59</v>
      </c>
      <c r="D168" s="108">
        <f>D169</f>
        <v>233.59</v>
      </c>
      <c r="E168" s="107"/>
      <c r="F168" s="107">
        <f>F169</f>
        <v>5</v>
      </c>
      <c r="G168" s="49">
        <f>G169</f>
        <v>100</v>
      </c>
      <c r="H168" s="49">
        <f>H169</f>
        <v>100</v>
      </c>
      <c r="I168" s="49">
        <f>I169</f>
        <v>100</v>
      </c>
      <c r="J168" s="77"/>
    </row>
    <row r="169" spans="1:18" ht="18" customHeight="1" x14ac:dyDescent="0.2">
      <c r="A169" s="222"/>
      <c r="B169" s="106" t="s">
        <v>24</v>
      </c>
      <c r="C169" s="107">
        <f>D169+F169</f>
        <v>238.59</v>
      </c>
      <c r="D169" s="108">
        <v>233.59</v>
      </c>
      <c r="E169" s="107"/>
      <c r="F169" s="107">
        <v>5</v>
      </c>
      <c r="G169" s="49">
        <v>100</v>
      </c>
      <c r="H169" s="49">
        <v>100</v>
      </c>
      <c r="I169" s="49">
        <v>100</v>
      </c>
      <c r="J169" s="77"/>
    </row>
    <row r="170" spans="1:18" ht="15.75" customHeight="1" x14ac:dyDescent="0.2">
      <c r="A170" s="234" t="s">
        <v>58</v>
      </c>
      <c r="B170" s="128" t="s">
        <v>23</v>
      </c>
      <c r="C170" s="107">
        <f>C171</f>
        <v>92.259999999999991</v>
      </c>
      <c r="D170" s="108">
        <f>D171</f>
        <v>57.26</v>
      </c>
      <c r="E170" s="107"/>
      <c r="F170" s="107">
        <f>F171</f>
        <v>35</v>
      </c>
      <c r="G170" s="77"/>
      <c r="H170" s="13"/>
      <c r="I170" s="13"/>
      <c r="J170" s="67"/>
      <c r="L170" s="31">
        <f>D171+D173+D175</f>
        <v>1155.26</v>
      </c>
    </row>
    <row r="171" spans="1:18" ht="15.75" customHeight="1" x14ac:dyDescent="0.2">
      <c r="A171" s="235"/>
      <c r="B171" s="128" t="s">
        <v>24</v>
      </c>
      <c r="C171" s="107">
        <f>F171+D171</f>
        <v>92.259999999999991</v>
      </c>
      <c r="D171" s="108">
        <v>57.26</v>
      </c>
      <c r="E171" s="107"/>
      <c r="F171" s="107">
        <v>35</v>
      </c>
      <c r="G171" s="77"/>
      <c r="H171" s="13"/>
      <c r="I171" s="13"/>
      <c r="J171" s="67"/>
    </row>
    <row r="172" spans="1:18" x14ac:dyDescent="0.2">
      <c r="A172" s="221" t="s">
        <v>59</v>
      </c>
      <c r="B172" s="129" t="s">
        <v>23</v>
      </c>
      <c r="C172" s="130">
        <f>F172</f>
        <v>1704.81</v>
      </c>
      <c r="D172" s="131">
        <f>D173</f>
        <v>937.51</v>
      </c>
      <c r="E172" s="130"/>
      <c r="F172" s="130">
        <f>F173</f>
        <v>1704.81</v>
      </c>
      <c r="G172" s="77"/>
      <c r="H172" s="13"/>
      <c r="I172" s="13"/>
      <c r="J172" s="67"/>
      <c r="K172" s="132"/>
      <c r="L172" s="133"/>
      <c r="M172" s="134"/>
      <c r="N172" s="135"/>
      <c r="O172" s="134"/>
      <c r="P172" s="134"/>
    </row>
    <row r="173" spans="1:18" x14ac:dyDescent="0.2">
      <c r="A173" s="222"/>
      <c r="B173" s="129" t="s">
        <v>24</v>
      </c>
      <c r="C173" s="130">
        <f>F173+D173</f>
        <v>2642.3199999999997</v>
      </c>
      <c r="D173" s="131">
        <v>937.51</v>
      </c>
      <c r="E173" s="130"/>
      <c r="F173" s="130">
        <v>1704.81</v>
      </c>
      <c r="G173" s="77"/>
      <c r="H173" s="13"/>
      <c r="I173" s="13"/>
      <c r="J173" s="67"/>
      <c r="K173" s="132"/>
      <c r="L173" s="133"/>
      <c r="M173" s="134"/>
      <c r="N173" s="135"/>
      <c r="O173" s="134"/>
      <c r="P173" s="134"/>
    </row>
    <row r="174" spans="1:18" x14ac:dyDescent="0.2">
      <c r="A174" s="221" t="s">
        <v>60</v>
      </c>
      <c r="B174" s="7" t="s">
        <v>23</v>
      </c>
      <c r="C174" s="136">
        <f>C175</f>
        <v>502.08</v>
      </c>
      <c r="D174" s="103">
        <f>D175</f>
        <v>160.49</v>
      </c>
      <c r="E174" s="102"/>
      <c r="F174" s="102">
        <f>F175</f>
        <v>341.59</v>
      </c>
      <c r="G174" s="13"/>
      <c r="H174" s="13"/>
      <c r="I174" s="13"/>
      <c r="J174" s="67"/>
      <c r="K174" s="132"/>
      <c r="L174" s="133"/>
      <c r="M174" s="134"/>
      <c r="N174" s="135"/>
      <c r="O174" s="134"/>
      <c r="P174" s="134"/>
    </row>
    <row r="175" spans="1:18" x14ac:dyDescent="0.2">
      <c r="A175" s="222"/>
      <c r="B175" s="7" t="s">
        <v>24</v>
      </c>
      <c r="C175" s="136">
        <f>F175+D175</f>
        <v>502.08</v>
      </c>
      <c r="D175" s="103">
        <v>160.49</v>
      </c>
      <c r="E175" s="102"/>
      <c r="F175" s="102">
        <v>341.59</v>
      </c>
      <c r="G175" s="13"/>
      <c r="H175" s="13"/>
      <c r="I175" s="13"/>
      <c r="J175" s="67"/>
      <c r="K175" s="132"/>
      <c r="L175" s="133"/>
      <c r="M175" s="134"/>
      <c r="N175" s="135"/>
      <c r="O175" s="134"/>
      <c r="P175" s="134"/>
    </row>
    <row r="176" spans="1:18" ht="16.5" customHeight="1" x14ac:dyDescent="0.2">
      <c r="A176" s="202" t="s">
        <v>38</v>
      </c>
      <c r="B176" s="203"/>
      <c r="C176" s="203"/>
      <c r="D176" s="203"/>
      <c r="E176" s="203"/>
      <c r="F176" s="203"/>
      <c r="G176" s="203"/>
      <c r="H176" s="203"/>
      <c r="I176" s="203"/>
      <c r="J176" s="204"/>
      <c r="K176" s="137"/>
      <c r="L176" s="138"/>
      <c r="M176" s="139"/>
      <c r="N176" s="140"/>
      <c r="O176" s="139"/>
      <c r="P176" s="139"/>
      <c r="Q176" s="1"/>
      <c r="R176" s="1"/>
    </row>
    <row r="177" spans="1:18" ht="16.5" customHeight="1" x14ac:dyDescent="0.2">
      <c r="A177" s="11" t="s">
        <v>22</v>
      </c>
      <c r="B177" s="12" t="s">
        <v>23</v>
      </c>
      <c r="C177" s="49">
        <f>C178</f>
        <v>593.03</v>
      </c>
      <c r="D177" s="48"/>
      <c r="E177" s="49" t="s">
        <v>46</v>
      </c>
      <c r="F177" s="49">
        <f>F178</f>
        <v>593.03</v>
      </c>
      <c r="G177" s="11"/>
      <c r="H177" s="11"/>
      <c r="I177" s="11"/>
      <c r="J177" s="58"/>
      <c r="K177" s="137"/>
      <c r="L177" s="138"/>
      <c r="M177" s="139"/>
      <c r="N177" s="140"/>
      <c r="O177" s="139"/>
      <c r="P177" s="139"/>
      <c r="Q177" s="1"/>
      <c r="R177" s="1"/>
    </row>
    <row r="178" spans="1:18" ht="16.5" customHeight="1" thickBot="1" x14ac:dyDescent="0.25">
      <c r="A178" s="24"/>
      <c r="B178" s="73" t="s">
        <v>24</v>
      </c>
      <c r="C178" s="104">
        <f>F178</f>
        <v>593.03</v>
      </c>
      <c r="D178" s="105"/>
      <c r="E178" s="104"/>
      <c r="F178" s="104">
        <f>F180</f>
        <v>593.03</v>
      </c>
      <c r="G178" s="24"/>
      <c r="H178" s="24"/>
      <c r="I178" s="24"/>
      <c r="J178" s="63"/>
      <c r="K178" s="137"/>
      <c r="L178" s="138"/>
      <c r="M178" s="139"/>
      <c r="N178" s="140"/>
      <c r="O178" s="139"/>
      <c r="P178" s="139"/>
      <c r="Q178" s="1"/>
      <c r="R178" s="1"/>
    </row>
    <row r="179" spans="1:18" ht="15.75" customHeight="1" x14ac:dyDescent="0.25">
      <c r="A179" s="28" t="s">
        <v>25</v>
      </c>
      <c r="B179" s="12" t="s">
        <v>23</v>
      </c>
      <c r="C179" s="98">
        <f>C180</f>
        <v>593.03</v>
      </c>
      <c r="D179" s="99"/>
      <c r="E179" s="98"/>
      <c r="F179" s="98">
        <f>F180</f>
        <v>593.03</v>
      </c>
      <c r="G179" s="11"/>
      <c r="H179" s="11"/>
      <c r="I179" s="11"/>
      <c r="J179" s="58"/>
      <c r="K179" s="137"/>
      <c r="L179" s="138"/>
      <c r="M179" s="139"/>
      <c r="N179" s="140"/>
      <c r="O179" s="139"/>
      <c r="P179" s="139"/>
      <c r="Q179" s="1"/>
      <c r="R179" s="1"/>
    </row>
    <row r="180" spans="1:18" ht="15.75" customHeight="1" x14ac:dyDescent="0.2">
      <c r="A180" s="13" t="s">
        <v>26</v>
      </c>
      <c r="B180" s="14" t="s">
        <v>24</v>
      </c>
      <c r="C180" s="102">
        <f>D180+F180</f>
        <v>593.03</v>
      </c>
      <c r="D180" s="103"/>
      <c r="E180" s="102"/>
      <c r="F180" s="102">
        <f>F182</f>
        <v>593.03</v>
      </c>
      <c r="G180" s="13"/>
      <c r="H180" s="13"/>
      <c r="I180" s="13"/>
      <c r="J180" s="67"/>
      <c r="K180" s="137"/>
      <c r="L180" s="138"/>
      <c r="M180" s="139"/>
      <c r="N180" s="140"/>
      <c r="O180" s="139"/>
      <c r="P180" s="139"/>
      <c r="Q180" s="1"/>
      <c r="R180" s="1"/>
    </row>
    <row r="181" spans="1:18" ht="15.75" customHeight="1" x14ac:dyDescent="0.2">
      <c r="A181" s="236" t="s">
        <v>61</v>
      </c>
      <c r="B181" s="15" t="s">
        <v>23</v>
      </c>
      <c r="C181" s="102">
        <f>D181+F181</f>
        <v>593.03</v>
      </c>
      <c r="D181" s="48"/>
      <c r="E181" s="49"/>
      <c r="F181" s="49">
        <f>F182</f>
        <v>593.03</v>
      </c>
      <c r="G181" s="77"/>
      <c r="H181" s="77"/>
      <c r="I181" s="77"/>
      <c r="J181" s="77"/>
      <c r="K181" s="137"/>
      <c r="L181" s="138"/>
      <c r="M181" s="139"/>
      <c r="N181" s="140"/>
      <c r="O181" s="139"/>
      <c r="P181" s="139"/>
      <c r="Q181" s="1"/>
      <c r="R181" s="1"/>
    </row>
    <row r="182" spans="1:18" ht="15.75" customHeight="1" x14ac:dyDescent="0.2">
      <c r="A182" s="237"/>
      <c r="B182" s="15" t="s">
        <v>24</v>
      </c>
      <c r="C182" s="102">
        <f>D182+F182</f>
        <v>593.03</v>
      </c>
      <c r="D182" s="48"/>
      <c r="E182" s="49"/>
      <c r="F182" s="49">
        <v>593.03</v>
      </c>
      <c r="G182" s="77"/>
      <c r="H182" s="77"/>
      <c r="I182" s="77"/>
      <c r="J182" s="77"/>
      <c r="K182" s="137"/>
      <c r="L182" s="138"/>
      <c r="M182" s="139"/>
      <c r="N182" s="140"/>
      <c r="O182" s="139"/>
      <c r="P182" s="139"/>
      <c r="Q182" s="1"/>
      <c r="R182" s="1"/>
    </row>
    <row r="183" spans="1:18" ht="15.75" customHeight="1" x14ac:dyDescent="0.2">
      <c r="A183" s="202" t="s">
        <v>40</v>
      </c>
      <c r="B183" s="203"/>
      <c r="C183" s="203"/>
      <c r="D183" s="203"/>
      <c r="E183" s="203"/>
      <c r="F183" s="203"/>
      <c r="G183" s="203"/>
      <c r="H183" s="203"/>
      <c r="I183" s="203"/>
      <c r="J183" s="204"/>
      <c r="K183" s="137"/>
      <c r="L183" s="138"/>
      <c r="M183" s="139"/>
      <c r="N183" s="140"/>
      <c r="O183" s="139"/>
      <c r="P183" s="139"/>
      <c r="Q183" s="1"/>
      <c r="R183" s="1"/>
    </row>
    <row r="184" spans="1:18" ht="15.75" customHeight="1" x14ac:dyDescent="0.2">
      <c r="A184" s="197" t="s">
        <v>35</v>
      </c>
      <c r="B184" s="198"/>
      <c r="C184" s="198"/>
      <c r="D184" s="198"/>
      <c r="E184" s="198"/>
      <c r="F184" s="198"/>
      <c r="G184" s="198"/>
      <c r="H184" s="198"/>
      <c r="I184" s="198"/>
      <c r="J184" s="199"/>
      <c r="K184" s="137"/>
      <c r="L184" s="138"/>
      <c r="M184" s="139"/>
      <c r="N184" s="140"/>
      <c r="O184" s="139"/>
      <c r="P184" s="139"/>
      <c r="Q184" s="1"/>
      <c r="R184" s="1"/>
    </row>
    <row r="185" spans="1:18" ht="15.75" customHeight="1" x14ac:dyDescent="0.2">
      <c r="A185" s="11" t="s">
        <v>22</v>
      </c>
      <c r="B185" s="12" t="s">
        <v>23</v>
      </c>
      <c r="C185" s="98">
        <f>C186</f>
        <v>2780.54</v>
      </c>
      <c r="D185" s="98">
        <f>D186</f>
        <v>2371.69</v>
      </c>
      <c r="E185" s="98">
        <f>E186</f>
        <v>0</v>
      </c>
      <c r="F185" s="98">
        <f>F187</f>
        <v>408.85</v>
      </c>
      <c r="G185" s="11">
        <f t="shared" ref="G185:I186" si="13">G195</f>
        <v>0</v>
      </c>
      <c r="H185" s="11">
        <f t="shared" si="13"/>
        <v>0</v>
      </c>
      <c r="I185" s="11">
        <f t="shared" si="13"/>
        <v>0</v>
      </c>
      <c r="J185" s="58"/>
      <c r="K185" s="137"/>
      <c r="L185" s="138"/>
      <c r="M185" s="139"/>
      <c r="N185" s="140"/>
      <c r="O185" s="139"/>
      <c r="P185" s="139"/>
      <c r="Q185" s="1"/>
      <c r="R185" s="1"/>
    </row>
    <row r="186" spans="1:18" ht="15.75" customHeight="1" thickBot="1" x14ac:dyDescent="0.25">
      <c r="A186" s="24"/>
      <c r="B186" s="73" t="s">
        <v>24</v>
      </c>
      <c r="C186" s="100">
        <f>C188</f>
        <v>2780.54</v>
      </c>
      <c r="D186" s="100">
        <f>D188</f>
        <v>2371.69</v>
      </c>
      <c r="E186" s="100">
        <f>E188</f>
        <v>0</v>
      </c>
      <c r="F186" s="100">
        <f>F188</f>
        <v>408.85</v>
      </c>
      <c r="G186" s="24">
        <f t="shared" si="13"/>
        <v>0</v>
      </c>
      <c r="H186" s="24">
        <f t="shared" si="13"/>
        <v>0</v>
      </c>
      <c r="I186" s="24">
        <f t="shared" si="13"/>
        <v>0</v>
      </c>
      <c r="J186" s="63"/>
      <c r="K186" s="137"/>
      <c r="L186" s="138"/>
      <c r="M186" s="139"/>
      <c r="N186" s="140"/>
      <c r="O186" s="139"/>
      <c r="P186" s="139"/>
      <c r="Q186" s="1"/>
      <c r="R186" s="1"/>
    </row>
    <row r="187" spans="1:18" ht="15.75" customHeight="1" x14ac:dyDescent="0.25">
      <c r="A187" s="28" t="s">
        <v>25</v>
      </c>
      <c r="B187" s="12" t="s">
        <v>23</v>
      </c>
      <c r="C187" s="98">
        <f t="shared" ref="C187:I187" si="14">C188</f>
        <v>2780.54</v>
      </c>
      <c r="D187" s="98">
        <f t="shared" si="14"/>
        <v>2371.69</v>
      </c>
      <c r="E187" s="98">
        <f t="shared" si="14"/>
        <v>0</v>
      </c>
      <c r="F187" s="98">
        <f t="shared" si="14"/>
        <v>408.85</v>
      </c>
      <c r="G187" s="11">
        <f t="shared" si="14"/>
        <v>0</v>
      </c>
      <c r="H187" s="11">
        <f t="shared" si="14"/>
        <v>0</v>
      </c>
      <c r="I187" s="11">
        <f t="shared" si="14"/>
        <v>0</v>
      </c>
      <c r="J187" s="58"/>
      <c r="K187" s="137"/>
      <c r="L187" s="138"/>
      <c r="M187" s="139"/>
      <c r="N187" s="140"/>
      <c r="O187" s="139"/>
      <c r="P187" s="139"/>
      <c r="Q187" s="1"/>
      <c r="R187" s="1"/>
    </row>
    <row r="188" spans="1:18" ht="15.75" customHeight="1" x14ac:dyDescent="0.2">
      <c r="A188" s="13" t="s">
        <v>26</v>
      </c>
      <c r="B188" s="14" t="s">
        <v>24</v>
      </c>
      <c r="C188" s="102">
        <f>C190+C192</f>
        <v>2780.54</v>
      </c>
      <c r="D188" s="102">
        <f>D190+D192</f>
        <v>2371.69</v>
      </c>
      <c r="E188" s="102">
        <f>E190+E192</f>
        <v>0</v>
      </c>
      <c r="F188" s="102">
        <f>F190+F192</f>
        <v>408.85</v>
      </c>
      <c r="G188" s="13">
        <f>G190</f>
        <v>0</v>
      </c>
      <c r="H188" s="13">
        <f>H190</f>
        <v>0</v>
      </c>
      <c r="I188" s="13">
        <f>I190</f>
        <v>0</v>
      </c>
      <c r="J188" s="67"/>
      <c r="K188" s="137"/>
      <c r="L188" s="138"/>
      <c r="M188" s="139"/>
      <c r="N188" s="140"/>
      <c r="O188" s="139"/>
      <c r="P188" s="139"/>
      <c r="Q188" s="1"/>
      <c r="R188" s="1"/>
    </row>
    <row r="189" spans="1:18" ht="15.75" customHeight="1" x14ac:dyDescent="0.2">
      <c r="A189" s="38" t="s">
        <v>62</v>
      </c>
      <c r="B189" s="12" t="s">
        <v>23</v>
      </c>
      <c r="C189" s="98">
        <f>C190</f>
        <v>2743.54</v>
      </c>
      <c r="D189" s="99">
        <f>D190</f>
        <v>2371.69</v>
      </c>
      <c r="E189" s="98"/>
      <c r="F189" s="98">
        <f>F190</f>
        <v>371.85</v>
      </c>
      <c r="G189" s="11">
        <f>G190</f>
        <v>0</v>
      </c>
      <c r="H189" s="11">
        <f>H190</f>
        <v>0</v>
      </c>
      <c r="I189" s="11">
        <f>I190</f>
        <v>0</v>
      </c>
      <c r="J189" s="58"/>
      <c r="K189" s="137"/>
      <c r="L189" s="138"/>
      <c r="M189" s="139"/>
      <c r="N189" s="140"/>
      <c r="O189" s="139"/>
      <c r="P189" s="139"/>
      <c r="Q189" s="1"/>
      <c r="R189" s="1"/>
    </row>
    <row r="190" spans="1:18" ht="15.75" customHeight="1" x14ac:dyDescent="0.2">
      <c r="A190" s="13"/>
      <c r="B190" s="14" t="s">
        <v>24</v>
      </c>
      <c r="C190" s="102">
        <f>D190+F190</f>
        <v>2743.54</v>
      </c>
      <c r="D190" s="103">
        <f>D202+D200</f>
        <v>2371.69</v>
      </c>
      <c r="E190" s="102"/>
      <c r="F190" s="102">
        <f>F200+F202</f>
        <v>371.85</v>
      </c>
      <c r="G190" s="13">
        <f>G195</f>
        <v>0</v>
      </c>
      <c r="H190" s="13">
        <f>H195</f>
        <v>0</v>
      </c>
      <c r="I190" s="13">
        <f>I195</f>
        <v>0</v>
      </c>
      <c r="J190" s="67"/>
      <c r="K190" s="137"/>
      <c r="L190" s="138"/>
      <c r="M190" s="139"/>
      <c r="N190" s="140"/>
      <c r="O190" s="139"/>
      <c r="P190" s="139"/>
      <c r="Q190" s="1"/>
      <c r="R190" s="1"/>
    </row>
    <row r="191" spans="1:18" ht="15.75" customHeight="1" x14ac:dyDescent="0.2">
      <c r="A191" s="38" t="s">
        <v>55</v>
      </c>
      <c r="B191" s="12" t="s">
        <v>23</v>
      </c>
      <c r="C191" s="21">
        <f>C192</f>
        <v>37</v>
      </c>
      <c r="D191" s="20"/>
      <c r="E191" s="21"/>
      <c r="F191" s="21">
        <f>F192</f>
        <v>37</v>
      </c>
      <c r="G191" s="98">
        <f>G192</f>
        <v>0</v>
      </c>
      <c r="H191" s="98">
        <f>H192</f>
        <v>0</v>
      </c>
      <c r="I191" s="98">
        <f>I192</f>
        <v>0</v>
      </c>
      <c r="J191" s="58"/>
      <c r="K191" s="137"/>
      <c r="L191" s="138"/>
      <c r="M191" s="139"/>
      <c r="N191" s="140"/>
      <c r="O191" s="139"/>
      <c r="P191" s="139"/>
      <c r="Q191" s="1"/>
      <c r="R191" s="1"/>
    </row>
    <row r="192" spans="1:18" ht="15.75" customHeight="1" x14ac:dyDescent="0.2">
      <c r="A192" s="13"/>
      <c r="B192" s="14" t="s">
        <v>24</v>
      </c>
      <c r="C192" s="26">
        <f>D192+F192</f>
        <v>37</v>
      </c>
      <c r="D192" s="46"/>
      <c r="E192" s="26"/>
      <c r="F192" s="26">
        <f>F204</f>
        <v>37</v>
      </c>
      <c r="G192" s="102">
        <f>G196</f>
        <v>0</v>
      </c>
      <c r="H192" s="102">
        <f>H196</f>
        <v>0</v>
      </c>
      <c r="I192" s="102">
        <f>I196</f>
        <v>0</v>
      </c>
      <c r="J192" s="58"/>
      <c r="K192" s="137"/>
      <c r="L192" s="138"/>
      <c r="M192" s="139"/>
      <c r="N192" s="140"/>
      <c r="O192" s="139"/>
      <c r="P192" s="139"/>
      <c r="Q192" s="1"/>
      <c r="R192" s="1"/>
    </row>
    <row r="193" spans="1:18" ht="15.75" customHeight="1" x14ac:dyDescent="0.2">
      <c r="A193" s="194" t="s">
        <v>42</v>
      </c>
      <c r="B193" s="195"/>
      <c r="C193" s="195"/>
      <c r="D193" s="195"/>
      <c r="E193" s="195"/>
      <c r="F193" s="195"/>
      <c r="G193" s="195"/>
      <c r="H193" s="195"/>
      <c r="I193" s="195"/>
      <c r="J193" s="196"/>
      <c r="K193" s="137"/>
      <c r="L193" s="138"/>
      <c r="M193" s="139"/>
      <c r="N193" s="140"/>
      <c r="O193" s="139"/>
      <c r="P193" s="139"/>
      <c r="Q193" s="1"/>
      <c r="R193" s="1"/>
    </row>
    <row r="194" spans="1:18" ht="15.75" customHeight="1" x14ac:dyDescent="0.2">
      <c r="A194" s="197" t="s">
        <v>35</v>
      </c>
      <c r="B194" s="198"/>
      <c r="C194" s="198"/>
      <c r="D194" s="198"/>
      <c r="E194" s="198"/>
      <c r="F194" s="198"/>
      <c r="G194" s="198"/>
      <c r="H194" s="198"/>
      <c r="I194" s="198"/>
      <c r="J194" s="199"/>
      <c r="K194" s="137"/>
      <c r="L194" s="138"/>
      <c r="M194" s="139"/>
      <c r="N194" s="140"/>
      <c r="O194" s="139"/>
      <c r="P194" s="139"/>
      <c r="Q194" s="1"/>
      <c r="R194" s="1"/>
    </row>
    <row r="195" spans="1:18" ht="15.75" customHeight="1" x14ac:dyDescent="0.2">
      <c r="A195" s="11" t="s">
        <v>22</v>
      </c>
      <c r="B195" s="12" t="s">
        <v>23</v>
      </c>
      <c r="C195" s="98">
        <f>C196</f>
        <v>2780.54</v>
      </c>
      <c r="D195" s="99">
        <f>D196</f>
        <v>2371.69</v>
      </c>
      <c r="E195" s="98"/>
      <c r="F195" s="98">
        <f>F197</f>
        <v>408.85</v>
      </c>
      <c r="G195" s="11"/>
      <c r="H195" s="11"/>
      <c r="I195" s="11"/>
      <c r="J195" s="58"/>
      <c r="K195" s="137"/>
      <c r="L195" s="138">
        <v>2810.54</v>
      </c>
      <c r="M195" s="139"/>
      <c r="N195" s="140"/>
      <c r="O195" s="139"/>
      <c r="P195" s="139"/>
      <c r="Q195" s="1"/>
      <c r="R195" s="1"/>
    </row>
    <row r="196" spans="1:18" ht="15.75" customHeight="1" thickBot="1" x14ac:dyDescent="0.25">
      <c r="A196" s="24"/>
      <c r="B196" s="73" t="s">
        <v>24</v>
      </c>
      <c r="C196" s="100">
        <f>C198</f>
        <v>2780.54</v>
      </c>
      <c r="D196" s="101">
        <f>D197</f>
        <v>2371.69</v>
      </c>
      <c r="E196" s="100"/>
      <c r="F196" s="100">
        <f>F198</f>
        <v>408.85</v>
      </c>
      <c r="G196" s="24"/>
      <c r="H196" s="24"/>
      <c r="I196" s="24"/>
      <c r="J196" s="63"/>
      <c r="K196" s="137"/>
      <c r="L196" s="138"/>
      <c r="M196" s="139"/>
      <c r="N196" s="140"/>
      <c r="O196" s="139"/>
      <c r="P196" s="139"/>
      <c r="Q196" s="1"/>
      <c r="R196" s="1"/>
    </row>
    <row r="197" spans="1:18" ht="15.75" customHeight="1" x14ac:dyDescent="0.25">
      <c r="A197" s="28" t="s">
        <v>25</v>
      </c>
      <c r="B197" s="12" t="s">
        <v>23</v>
      </c>
      <c r="C197" s="98">
        <f>C198</f>
        <v>2780.54</v>
      </c>
      <c r="D197" s="99">
        <f>D198</f>
        <v>2371.69</v>
      </c>
      <c r="E197" s="98"/>
      <c r="F197" s="98">
        <f>F198</f>
        <v>408.85</v>
      </c>
      <c r="G197" s="11"/>
      <c r="H197" s="11"/>
      <c r="I197" s="11"/>
      <c r="J197" s="58"/>
      <c r="K197" s="137"/>
      <c r="L197" s="138"/>
      <c r="M197" s="139"/>
      <c r="N197" s="140"/>
      <c r="O197" s="139"/>
      <c r="P197" s="139"/>
      <c r="Q197" s="1"/>
      <c r="R197" s="1"/>
    </row>
    <row r="198" spans="1:18" ht="15.75" customHeight="1" x14ac:dyDescent="0.2">
      <c r="A198" s="13" t="s">
        <v>26</v>
      </c>
      <c r="B198" s="14" t="s">
        <v>24</v>
      </c>
      <c r="C198" s="102">
        <f>D198+F198</f>
        <v>2780.54</v>
      </c>
      <c r="D198" s="103">
        <f>D200+D202</f>
        <v>2371.69</v>
      </c>
      <c r="E198" s="102"/>
      <c r="F198" s="102">
        <f>F200+F202+F203</f>
        <v>408.85</v>
      </c>
      <c r="G198" s="13"/>
      <c r="H198" s="13"/>
      <c r="I198" s="13"/>
      <c r="J198" s="67"/>
      <c r="K198" s="137"/>
      <c r="L198" s="138"/>
      <c r="M198" s="139"/>
      <c r="N198" s="140"/>
      <c r="O198" s="139"/>
      <c r="P198" s="139"/>
      <c r="Q198" s="1"/>
      <c r="R198" s="1"/>
    </row>
    <row r="199" spans="1:18" ht="18.75" customHeight="1" x14ac:dyDescent="0.2">
      <c r="A199" s="232" t="s">
        <v>63</v>
      </c>
      <c r="B199" s="141" t="s">
        <v>23</v>
      </c>
      <c r="C199" s="107">
        <f>C200</f>
        <v>312.47000000000003</v>
      </c>
      <c r="D199" s="108">
        <f>D200</f>
        <v>1993.02</v>
      </c>
      <c r="E199" s="107"/>
      <c r="F199" s="107">
        <f>F200</f>
        <v>312.47000000000003</v>
      </c>
      <c r="G199" s="11"/>
      <c r="H199" s="11"/>
      <c r="I199" s="11"/>
      <c r="J199" s="58"/>
      <c r="K199" s="137"/>
      <c r="L199" s="138"/>
      <c r="M199" s="139"/>
      <c r="N199" s="140"/>
      <c r="O199" s="139"/>
      <c r="P199" s="139"/>
      <c r="Q199" s="1"/>
      <c r="R199" s="1"/>
    </row>
    <row r="200" spans="1:18" ht="21" customHeight="1" x14ac:dyDescent="0.2">
      <c r="A200" s="232"/>
      <c r="B200" s="141" t="s">
        <v>24</v>
      </c>
      <c r="C200" s="107">
        <f>F200</f>
        <v>312.47000000000003</v>
      </c>
      <c r="D200" s="108">
        <v>1993.02</v>
      </c>
      <c r="E200" s="107"/>
      <c r="F200" s="107">
        <v>312.47000000000003</v>
      </c>
      <c r="G200" s="13"/>
      <c r="H200" s="13"/>
      <c r="I200" s="13"/>
      <c r="J200" s="67"/>
      <c r="K200" s="137"/>
      <c r="L200" s="138"/>
      <c r="M200" s="139"/>
      <c r="N200" s="140"/>
      <c r="O200" s="139"/>
      <c r="P200" s="139"/>
      <c r="Q200" s="1"/>
      <c r="R200" s="1"/>
    </row>
    <row r="201" spans="1:18" ht="23.25" customHeight="1" x14ac:dyDescent="0.2">
      <c r="A201" s="232" t="s">
        <v>64</v>
      </c>
      <c r="B201" s="141" t="s">
        <v>23</v>
      </c>
      <c r="C201" s="107">
        <f>C202</f>
        <v>59.38</v>
      </c>
      <c r="D201" s="108">
        <f>D202</f>
        <v>378.67</v>
      </c>
      <c r="E201" s="107"/>
      <c r="F201" s="107">
        <f>F202</f>
        <v>59.38</v>
      </c>
      <c r="G201" s="77"/>
      <c r="H201" s="77"/>
      <c r="I201" s="77"/>
      <c r="J201" s="77"/>
      <c r="K201" s="137"/>
      <c r="L201" s="138"/>
      <c r="M201" s="139"/>
      <c r="N201" s="140"/>
      <c r="O201" s="139"/>
      <c r="P201" s="139"/>
      <c r="Q201" s="1"/>
      <c r="R201" s="1"/>
    </row>
    <row r="202" spans="1:18" ht="23.25" customHeight="1" x14ac:dyDescent="0.2">
      <c r="A202" s="232"/>
      <c r="B202" s="141" t="s">
        <v>24</v>
      </c>
      <c r="C202" s="107">
        <f>F202</f>
        <v>59.38</v>
      </c>
      <c r="D202" s="108">
        <v>378.67</v>
      </c>
      <c r="E202" s="107"/>
      <c r="F202" s="107">
        <v>59.38</v>
      </c>
      <c r="G202" s="77"/>
      <c r="H202" s="77"/>
      <c r="I202" s="77"/>
      <c r="J202" s="77"/>
      <c r="K202" s="137"/>
      <c r="L202" s="138"/>
      <c r="M202" s="139"/>
      <c r="N202" s="140"/>
      <c r="O202" s="139"/>
      <c r="P202" s="139"/>
      <c r="Q202" s="1"/>
      <c r="R202" s="1"/>
    </row>
    <row r="203" spans="1:18" ht="21" customHeight="1" x14ac:dyDescent="0.2">
      <c r="A203" s="221" t="s">
        <v>65</v>
      </c>
      <c r="B203" s="128" t="s">
        <v>23</v>
      </c>
      <c r="C203" s="107">
        <f>C204</f>
        <v>37</v>
      </c>
      <c r="D203" s="108"/>
      <c r="E203" s="107"/>
      <c r="F203" s="107">
        <f>F204</f>
        <v>37</v>
      </c>
      <c r="G203" s="77"/>
      <c r="H203" s="77"/>
      <c r="I203" s="77"/>
      <c r="J203" s="77"/>
      <c r="K203" s="137"/>
      <c r="L203" s="138"/>
      <c r="M203" s="139"/>
      <c r="N203" s="140"/>
      <c r="O203" s="139"/>
      <c r="P203" s="139"/>
      <c r="Q203" s="1"/>
      <c r="R203" s="1"/>
    </row>
    <row r="204" spans="1:18" ht="21" customHeight="1" x14ac:dyDescent="0.2">
      <c r="A204" s="231"/>
      <c r="B204" s="128" t="s">
        <v>24</v>
      </c>
      <c r="C204" s="107">
        <f>F204</f>
        <v>37</v>
      </c>
      <c r="D204" s="108"/>
      <c r="E204" s="107"/>
      <c r="F204" s="142">
        <v>37</v>
      </c>
      <c r="G204" s="77"/>
      <c r="H204" s="77"/>
      <c r="I204" s="77"/>
      <c r="J204" s="77"/>
      <c r="K204" s="137"/>
      <c r="L204" s="138"/>
      <c r="M204" s="139"/>
      <c r="N204" s="140"/>
      <c r="O204" s="139"/>
      <c r="P204" s="139"/>
      <c r="Q204" s="1"/>
      <c r="R204" s="1"/>
    </row>
    <row r="205" spans="1:18" x14ac:dyDescent="0.2">
      <c r="A205" s="227" t="s">
        <v>66</v>
      </c>
      <c r="B205" s="227"/>
      <c r="C205" s="227"/>
      <c r="D205" s="227"/>
      <c r="E205" s="227"/>
      <c r="F205" s="227"/>
      <c r="G205" s="227"/>
      <c r="H205" s="227"/>
      <c r="I205" s="227"/>
      <c r="J205" s="227"/>
    </row>
    <row r="206" spans="1:18" x14ac:dyDescent="0.2">
      <c r="A206" s="197" t="s">
        <v>35</v>
      </c>
      <c r="B206" s="198"/>
      <c r="C206" s="198"/>
      <c r="D206" s="198"/>
      <c r="E206" s="198"/>
      <c r="F206" s="198"/>
      <c r="G206" s="198"/>
      <c r="H206" s="198"/>
      <c r="I206" s="198"/>
      <c r="J206" s="199"/>
    </row>
    <row r="207" spans="1:18" x14ac:dyDescent="0.2">
      <c r="A207" s="11" t="s">
        <v>22</v>
      </c>
      <c r="B207" s="12" t="s">
        <v>23</v>
      </c>
      <c r="C207" s="21">
        <f>C209</f>
        <v>124.54</v>
      </c>
      <c r="D207" s="20">
        <f>D209</f>
        <v>119.54</v>
      </c>
      <c r="E207" s="11"/>
      <c r="F207" s="21">
        <f>F209</f>
        <v>5</v>
      </c>
      <c r="G207" s="98">
        <f>G209</f>
        <v>10</v>
      </c>
      <c r="H207" s="98">
        <f>H209</f>
        <v>10</v>
      </c>
      <c r="I207" s="98">
        <f>I209</f>
        <v>10</v>
      </c>
      <c r="J207" s="58"/>
    </row>
    <row r="208" spans="1:18" ht="13.5" thickBot="1" x14ac:dyDescent="0.25">
      <c r="A208" s="24"/>
      <c r="B208" s="73" t="s">
        <v>24</v>
      </c>
      <c r="C208" s="27">
        <f>C210</f>
        <v>124.54</v>
      </c>
      <c r="D208" s="74">
        <f>D210</f>
        <v>119.54</v>
      </c>
      <c r="E208" s="24"/>
      <c r="F208" s="27">
        <f>F210</f>
        <v>5</v>
      </c>
      <c r="G208" s="100">
        <f t="shared" ref="G208:I209" si="15">G209</f>
        <v>10</v>
      </c>
      <c r="H208" s="100">
        <f t="shared" si="15"/>
        <v>10</v>
      </c>
      <c r="I208" s="100">
        <f t="shared" si="15"/>
        <v>10</v>
      </c>
      <c r="J208" s="63"/>
    </row>
    <row r="209" spans="1:10" ht="13.5" x14ac:dyDescent="0.25">
      <c r="A209" s="28" t="s">
        <v>25</v>
      </c>
      <c r="B209" s="12" t="s">
        <v>23</v>
      </c>
      <c r="C209" s="21">
        <f>C210</f>
        <v>124.54</v>
      </c>
      <c r="D209" s="20">
        <f>D210</f>
        <v>119.54</v>
      </c>
      <c r="E209" s="11"/>
      <c r="F209" s="21">
        <f>F210</f>
        <v>5</v>
      </c>
      <c r="G209" s="98">
        <f t="shared" si="15"/>
        <v>10</v>
      </c>
      <c r="H209" s="98">
        <f t="shared" si="15"/>
        <v>10</v>
      </c>
      <c r="I209" s="98">
        <f t="shared" si="15"/>
        <v>10</v>
      </c>
      <c r="J209" s="58"/>
    </row>
    <row r="210" spans="1:10" x14ac:dyDescent="0.2">
      <c r="A210" s="13" t="s">
        <v>26</v>
      </c>
      <c r="B210" s="14" t="s">
        <v>24</v>
      </c>
      <c r="C210" s="26">
        <f>D210+F210</f>
        <v>124.54</v>
      </c>
      <c r="D210" s="46">
        <f>D212</f>
        <v>119.54</v>
      </c>
      <c r="E210" s="13"/>
      <c r="F210" s="26">
        <f>F212</f>
        <v>5</v>
      </c>
      <c r="G210" s="102">
        <f>G212</f>
        <v>10</v>
      </c>
      <c r="H210" s="102">
        <f>H212</f>
        <v>10</v>
      </c>
      <c r="I210" s="102">
        <f>I212</f>
        <v>10</v>
      </c>
      <c r="J210" s="67"/>
    </row>
    <row r="211" spans="1:10" x14ac:dyDescent="0.2">
      <c r="A211" s="38" t="s">
        <v>30</v>
      </c>
      <c r="B211" s="12" t="s">
        <v>23</v>
      </c>
      <c r="C211" s="98">
        <f>C212</f>
        <v>124.54</v>
      </c>
      <c r="D211" s="99">
        <f>D212</f>
        <v>119.54</v>
      </c>
      <c r="E211" s="11"/>
      <c r="F211" s="98">
        <f>F212</f>
        <v>5</v>
      </c>
      <c r="G211" s="98">
        <f>G215</f>
        <v>10</v>
      </c>
      <c r="H211" s="98">
        <f>H215</f>
        <v>10</v>
      </c>
      <c r="I211" s="98">
        <f>I215</f>
        <v>10</v>
      </c>
      <c r="J211" s="58"/>
    </row>
    <row r="212" spans="1:10" x14ac:dyDescent="0.2">
      <c r="A212" s="13"/>
      <c r="B212" s="14" t="s">
        <v>24</v>
      </c>
      <c r="C212" s="102">
        <f>D212+F212</f>
        <v>124.54</v>
      </c>
      <c r="D212" s="103">
        <f>D220</f>
        <v>119.54</v>
      </c>
      <c r="E212" s="13"/>
      <c r="F212" s="102">
        <f>F220</f>
        <v>5</v>
      </c>
      <c r="G212" s="102">
        <f>G218</f>
        <v>10</v>
      </c>
      <c r="H212" s="102">
        <f>H218</f>
        <v>10</v>
      </c>
      <c r="I212" s="102">
        <f>I218</f>
        <v>10</v>
      </c>
      <c r="J212" s="67"/>
    </row>
    <row r="213" spans="1:10" x14ac:dyDescent="0.2">
      <c r="A213" s="202" t="s">
        <v>34</v>
      </c>
      <c r="B213" s="203"/>
      <c r="C213" s="203"/>
      <c r="D213" s="203"/>
      <c r="E213" s="203"/>
      <c r="F213" s="203"/>
      <c r="G213" s="203"/>
      <c r="H213" s="203"/>
      <c r="I213" s="203"/>
      <c r="J213" s="204"/>
    </row>
    <row r="214" spans="1:10" x14ac:dyDescent="0.2">
      <c r="A214" s="197" t="s">
        <v>35</v>
      </c>
      <c r="B214" s="198"/>
      <c r="C214" s="198"/>
      <c r="D214" s="198"/>
      <c r="E214" s="198"/>
      <c r="F214" s="198"/>
      <c r="G214" s="198"/>
      <c r="H214" s="198"/>
      <c r="I214" s="198"/>
      <c r="J214" s="199"/>
    </row>
    <row r="215" spans="1:10" x14ac:dyDescent="0.2">
      <c r="A215" s="11" t="s">
        <v>22</v>
      </c>
      <c r="B215" s="12" t="s">
        <v>23</v>
      </c>
      <c r="C215" s="49">
        <f>C216</f>
        <v>124.54</v>
      </c>
      <c r="D215" s="48">
        <f>D216</f>
        <v>119.54</v>
      </c>
      <c r="E215" s="49" t="s">
        <v>46</v>
      </c>
      <c r="F215" s="49">
        <f>F217</f>
        <v>5</v>
      </c>
      <c r="G215" s="98">
        <f>G216</f>
        <v>10</v>
      </c>
      <c r="H215" s="98">
        <f>H216</f>
        <v>10</v>
      </c>
      <c r="I215" s="98">
        <f>I216</f>
        <v>10</v>
      </c>
      <c r="J215" s="58"/>
    </row>
    <row r="216" spans="1:10" ht="13.5" thickBot="1" x14ac:dyDescent="0.25">
      <c r="A216" s="24"/>
      <c r="B216" s="73" t="s">
        <v>24</v>
      </c>
      <c r="C216" s="104">
        <f>C218</f>
        <v>124.54</v>
      </c>
      <c r="D216" s="105">
        <f>D217</f>
        <v>119.54</v>
      </c>
      <c r="E216" s="104"/>
      <c r="F216" s="104">
        <f>F218</f>
        <v>5</v>
      </c>
      <c r="G216" s="100">
        <f>G218</f>
        <v>10</v>
      </c>
      <c r="H216" s="100">
        <f>H218</f>
        <v>10</v>
      </c>
      <c r="I216" s="100">
        <f>I218</f>
        <v>10</v>
      </c>
      <c r="J216" s="63"/>
    </row>
    <row r="217" spans="1:10" ht="13.5" x14ac:dyDescent="0.25">
      <c r="A217" s="28" t="s">
        <v>25</v>
      </c>
      <c r="B217" s="12" t="s">
        <v>23</v>
      </c>
      <c r="C217" s="98">
        <f>C218</f>
        <v>124.54</v>
      </c>
      <c r="D217" s="99">
        <f>D218</f>
        <v>119.54</v>
      </c>
      <c r="E217" s="98"/>
      <c r="F217" s="98">
        <f>F218</f>
        <v>5</v>
      </c>
      <c r="G217" s="98">
        <f>G218</f>
        <v>10</v>
      </c>
      <c r="H217" s="98">
        <f>H218</f>
        <v>10</v>
      </c>
      <c r="I217" s="98">
        <f>I218</f>
        <v>10</v>
      </c>
      <c r="J217" s="58"/>
    </row>
    <row r="218" spans="1:10" x14ac:dyDescent="0.2">
      <c r="A218" s="13" t="s">
        <v>26</v>
      </c>
      <c r="B218" s="14" t="s">
        <v>24</v>
      </c>
      <c r="C218" s="102">
        <f>D218+F218</f>
        <v>124.54</v>
      </c>
      <c r="D218" s="103">
        <f>D220</f>
        <v>119.54</v>
      </c>
      <c r="E218" s="102"/>
      <c r="F218" s="102">
        <f>F220</f>
        <v>5</v>
      </c>
      <c r="G218" s="102">
        <v>10</v>
      </c>
      <c r="H218" s="102">
        <v>10</v>
      </c>
      <c r="I218" s="102">
        <v>10</v>
      </c>
      <c r="J218" s="67"/>
    </row>
    <row r="219" spans="1:10" ht="12.75" customHeight="1" x14ac:dyDescent="0.2">
      <c r="A219" s="200" t="s">
        <v>67</v>
      </c>
      <c r="B219" s="12" t="s">
        <v>23</v>
      </c>
      <c r="C219" s="98">
        <f>C220</f>
        <v>124.54</v>
      </c>
      <c r="D219" s="99">
        <f>D220</f>
        <v>119.54</v>
      </c>
      <c r="E219" s="98"/>
      <c r="F219" s="98">
        <f>F220</f>
        <v>5</v>
      </c>
      <c r="G219" s="98">
        <f>G220</f>
        <v>10</v>
      </c>
      <c r="H219" s="98">
        <f>H220</f>
        <v>10</v>
      </c>
      <c r="I219" s="98">
        <f>I220</f>
        <v>10</v>
      </c>
      <c r="J219" s="58"/>
    </row>
    <row r="220" spans="1:10" x14ac:dyDescent="0.2">
      <c r="A220" s="218"/>
      <c r="B220" s="14" t="s">
        <v>24</v>
      </c>
      <c r="C220" s="102">
        <f>D220+F220</f>
        <v>124.54</v>
      </c>
      <c r="D220" s="103">
        <v>119.54</v>
      </c>
      <c r="E220" s="102"/>
      <c r="F220" s="102">
        <v>5</v>
      </c>
      <c r="G220" s="102">
        <v>10</v>
      </c>
      <c r="H220" s="102">
        <v>10</v>
      </c>
      <c r="I220" s="102">
        <v>10</v>
      </c>
      <c r="J220" s="67"/>
    </row>
    <row r="221" spans="1:10" x14ac:dyDescent="0.2">
      <c r="A221" s="143"/>
      <c r="B221" s="7"/>
      <c r="C221" s="47"/>
      <c r="D221" s="144"/>
      <c r="E221" s="47"/>
      <c r="F221" s="47"/>
      <c r="G221" s="47"/>
      <c r="H221" s="47"/>
      <c r="I221" s="8"/>
      <c r="J221" s="67"/>
    </row>
    <row r="222" spans="1:10" x14ac:dyDescent="0.2">
      <c r="A222" s="227" t="s">
        <v>68</v>
      </c>
      <c r="B222" s="227"/>
      <c r="C222" s="227"/>
      <c r="D222" s="227"/>
      <c r="E222" s="227"/>
      <c r="F222" s="227"/>
      <c r="G222" s="227"/>
      <c r="H222" s="227"/>
      <c r="I222" s="227"/>
      <c r="J222" s="227"/>
    </row>
    <row r="223" spans="1:10" x14ac:dyDescent="0.2">
      <c r="A223" s="197" t="s">
        <v>35</v>
      </c>
      <c r="B223" s="198"/>
      <c r="C223" s="198"/>
      <c r="D223" s="198"/>
      <c r="E223" s="198"/>
      <c r="F223" s="198"/>
      <c r="G223" s="198"/>
      <c r="H223" s="198"/>
      <c r="I223" s="198"/>
      <c r="J223" s="199"/>
    </row>
    <row r="224" spans="1:10" x14ac:dyDescent="0.2">
      <c r="A224" s="11" t="s">
        <v>22</v>
      </c>
      <c r="B224" s="12" t="s">
        <v>23</v>
      </c>
      <c r="C224" s="21">
        <f>C226</f>
        <v>250</v>
      </c>
      <c r="D224" s="20"/>
      <c r="E224" s="11"/>
      <c r="F224" s="21">
        <f>F226</f>
        <v>250</v>
      </c>
      <c r="G224" s="98">
        <f>G226</f>
        <v>150</v>
      </c>
      <c r="H224" s="98">
        <f>H226</f>
        <v>150</v>
      </c>
      <c r="I224" s="98">
        <f>I226</f>
        <v>150</v>
      </c>
      <c r="J224" s="58"/>
    </row>
    <row r="225" spans="1:10" ht="13.5" thickBot="1" x14ac:dyDescent="0.25">
      <c r="A225" s="24"/>
      <c r="B225" s="73" t="s">
        <v>24</v>
      </c>
      <c r="C225" s="27">
        <f>C227</f>
        <v>250</v>
      </c>
      <c r="D225" s="74"/>
      <c r="E225" s="24"/>
      <c r="F225" s="27">
        <f>F227</f>
        <v>250</v>
      </c>
      <c r="G225" s="100">
        <f t="shared" ref="G225:I226" si="16">G226</f>
        <v>150</v>
      </c>
      <c r="H225" s="100">
        <f t="shared" si="16"/>
        <v>150</v>
      </c>
      <c r="I225" s="100">
        <f t="shared" si="16"/>
        <v>150</v>
      </c>
      <c r="J225" s="63"/>
    </row>
    <row r="226" spans="1:10" ht="13.5" x14ac:dyDescent="0.25">
      <c r="A226" s="28" t="s">
        <v>25</v>
      </c>
      <c r="B226" s="12" t="s">
        <v>23</v>
      </c>
      <c r="C226" s="21">
        <f>C227</f>
        <v>250</v>
      </c>
      <c r="D226" s="20"/>
      <c r="E226" s="11"/>
      <c r="F226" s="21">
        <f>F227</f>
        <v>250</v>
      </c>
      <c r="G226" s="98">
        <f t="shared" si="16"/>
        <v>150</v>
      </c>
      <c r="H226" s="98">
        <f t="shared" si="16"/>
        <v>150</v>
      </c>
      <c r="I226" s="98">
        <f t="shared" si="16"/>
        <v>150</v>
      </c>
      <c r="J226" s="58"/>
    </row>
    <row r="227" spans="1:10" x14ac:dyDescent="0.2">
      <c r="A227" s="13" t="s">
        <v>26</v>
      </c>
      <c r="B227" s="14" t="s">
        <v>24</v>
      </c>
      <c r="C227" s="26">
        <f>D227+F227</f>
        <v>250</v>
      </c>
      <c r="D227" s="46"/>
      <c r="E227" s="13"/>
      <c r="F227" s="26">
        <f>F229</f>
        <v>250</v>
      </c>
      <c r="G227" s="102">
        <f>G229</f>
        <v>150</v>
      </c>
      <c r="H227" s="102">
        <f>H229</f>
        <v>150</v>
      </c>
      <c r="I227" s="102">
        <f>I229</f>
        <v>150</v>
      </c>
      <c r="J227" s="67"/>
    </row>
    <row r="228" spans="1:10" x14ac:dyDescent="0.2">
      <c r="A228" s="38" t="s">
        <v>30</v>
      </c>
      <c r="B228" s="12" t="s">
        <v>23</v>
      </c>
      <c r="C228" s="98">
        <f>C229</f>
        <v>250</v>
      </c>
      <c r="D228" s="99"/>
      <c r="E228" s="11"/>
      <c r="F228" s="98">
        <f>F229</f>
        <v>250</v>
      </c>
      <c r="G228" s="98">
        <f>G232</f>
        <v>150</v>
      </c>
      <c r="H228" s="98">
        <f>H232</f>
        <v>150</v>
      </c>
      <c r="I228" s="98">
        <f>I232</f>
        <v>150</v>
      </c>
      <c r="J228" s="58"/>
    </row>
    <row r="229" spans="1:10" x14ac:dyDescent="0.2">
      <c r="A229" s="13"/>
      <c r="B229" s="14" t="s">
        <v>24</v>
      </c>
      <c r="C229" s="102">
        <f>D229+F229</f>
        <v>250</v>
      </c>
      <c r="D229" s="103"/>
      <c r="E229" s="13"/>
      <c r="F229" s="102">
        <f>F237</f>
        <v>250</v>
      </c>
      <c r="G229" s="102">
        <f>G235</f>
        <v>150</v>
      </c>
      <c r="H229" s="102">
        <f>H235</f>
        <v>150</v>
      </c>
      <c r="I229" s="102">
        <f>I235</f>
        <v>150</v>
      </c>
      <c r="J229" s="67"/>
    </row>
    <row r="230" spans="1:10" x14ac:dyDescent="0.2">
      <c r="A230" s="202" t="s">
        <v>69</v>
      </c>
      <c r="B230" s="203"/>
      <c r="C230" s="203"/>
      <c r="D230" s="203"/>
      <c r="E230" s="203"/>
      <c r="F230" s="203"/>
      <c r="G230" s="203"/>
      <c r="H230" s="203"/>
      <c r="I230" s="203"/>
      <c r="J230" s="204"/>
    </row>
    <row r="231" spans="1:10" x14ac:dyDescent="0.2">
      <c r="A231" s="197" t="s">
        <v>35</v>
      </c>
      <c r="B231" s="198"/>
      <c r="C231" s="198"/>
      <c r="D231" s="198"/>
      <c r="E231" s="198"/>
      <c r="F231" s="198"/>
      <c r="G231" s="198"/>
      <c r="H231" s="198"/>
      <c r="I231" s="198"/>
      <c r="J231" s="199"/>
    </row>
    <row r="232" spans="1:10" x14ac:dyDescent="0.2">
      <c r="A232" s="11" t="s">
        <v>22</v>
      </c>
      <c r="B232" s="12" t="s">
        <v>23</v>
      </c>
      <c r="C232" s="49">
        <f>C233</f>
        <v>250</v>
      </c>
      <c r="D232" s="48"/>
      <c r="E232" s="49" t="s">
        <v>46</v>
      </c>
      <c r="F232" s="49">
        <f>F234</f>
        <v>250</v>
      </c>
      <c r="G232" s="98">
        <f>G233</f>
        <v>150</v>
      </c>
      <c r="H232" s="98">
        <f>H233</f>
        <v>150</v>
      </c>
      <c r="I232" s="98">
        <f>I233</f>
        <v>150</v>
      </c>
      <c r="J232" s="58"/>
    </row>
    <row r="233" spans="1:10" ht="13.5" thickBot="1" x14ac:dyDescent="0.25">
      <c r="A233" s="24"/>
      <c r="B233" s="73" t="s">
        <v>24</v>
      </c>
      <c r="C233" s="104">
        <f>C235</f>
        <v>250</v>
      </c>
      <c r="D233" s="105"/>
      <c r="E233" s="104"/>
      <c r="F233" s="104">
        <f>F235</f>
        <v>250</v>
      </c>
      <c r="G233" s="100">
        <f>G235</f>
        <v>150</v>
      </c>
      <c r="H233" s="100">
        <f>H235</f>
        <v>150</v>
      </c>
      <c r="I233" s="100">
        <f>I235</f>
        <v>150</v>
      </c>
      <c r="J233" s="63"/>
    </row>
    <row r="234" spans="1:10" ht="13.5" x14ac:dyDescent="0.25">
      <c r="A234" s="28" t="s">
        <v>25</v>
      </c>
      <c r="B234" s="12" t="s">
        <v>23</v>
      </c>
      <c r="C234" s="98">
        <f>C235</f>
        <v>250</v>
      </c>
      <c r="D234" s="99"/>
      <c r="E234" s="98"/>
      <c r="F234" s="98">
        <f>F235</f>
        <v>250</v>
      </c>
      <c r="G234" s="98">
        <f>G235</f>
        <v>150</v>
      </c>
      <c r="H234" s="98">
        <f>H235</f>
        <v>150</v>
      </c>
      <c r="I234" s="98">
        <f>I235</f>
        <v>150</v>
      </c>
      <c r="J234" s="58"/>
    </row>
    <row r="235" spans="1:10" x14ac:dyDescent="0.2">
      <c r="A235" s="13" t="s">
        <v>26</v>
      </c>
      <c r="B235" s="14" t="s">
        <v>24</v>
      </c>
      <c r="C235" s="102">
        <f>D235+F235</f>
        <v>250</v>
      </c>
      <c r="D235" s="103"/>
      <c r="E235" s="102"/>
      <c r="F235" s="102">
        <f>F237</f>
        <v>250</v>
      </c>
      <c r="G235" s="102">
        <v>150</v>
      </c>
      <c r="H235" s="102">
        <v>150</v>
      </c>
      <c r="I235" s="102">
        <v>150</v>
      </c>
      <c r="J235" s="67"/>
    </row>
    <row r="236" spans="1:10" x14ac:dyDescent="0.2">
      <c r="A236" s="200" t="s">
        <v>70</v>
      </c>
      <c r="B236" s="12" t="s">
        <v>23</v>
      </c>
      <c r="C236" s="98">
        <f>C237</f>
        <v>250</v>
      </c>
      <c r="D236" s="99"/>
      <c r="E236" s="98"/>
      <c r="F236" s="98">
        <f>F237</f>
        <v>250</v>
      </c>
      <c r="G236" s="98">
        <f>G237</f>
        <v>150</v>
      </c>
      <c r="H236" s="98">
        <f>H237</f>
        <v>150</v>
      </c>
      <c r="I236" s="98">
        <f>I237</f>
        <v>150</v>
      </c>
      <c r="J236" s="58"/>
    </row>
    <row r="237" spans="1:10" x14ac:dyDescent="0.2">
      <c r="A237" s="218"/>
      <c r="B237" s="14" t="s">
        <v>24</v>
      </c>
      <c r="C237" s="102">
        <f>D237+F237</f>
        <v>250</v>
      </c>
      <c r="D237" s="103"/>
      <c r="E237" s="102"/>
      <c r="F237" s="102">
        <v>250</v>
      </c>
      <c r="G237" s="102">
        <v>150</v>
      </c>
      <c r="H237" s="102">
        <v>150</v>
      </c>
      <c r="I237" s="102">
        <v>150</v>
      </c>
      <c r="J237" s="67"/>
    </row>
    <row r="238" spans="1:10" x14ac:dyDescent="0.2">
      <c r="A238" s="228" t="s">
        <v>71</v>
      </c>
      <c r="B238" s="229"/>
      <c r="C238" s="229"/>
      <c r="D238" s="229"/>
      <c r="E238" s="229"/>
      <c r="F238" s="229"/>
      <c r="G238" s="229"/>
      <c r="H238" s="229"/>
      <c r="I238" s="229"/>
      <c r="J238" s="230"/>
    </row>
    <row r="239" spans="1:10" x14ac:dyDescent="0.2">
      <c r="A239" s="197" t="s">
        <v>35</v>
      </c>
      <c r="B239" s="198"/>
      <c r="C239" s="198"/>
      <c r="D239" s="198"/>
      <c r="E239" s="198"/>
      <c r="F239" s="198"/>
      <c r="G239" s="198"/>
      <c r="H239" s="198"/>
      <c r="I239" s="198"/>
      <c r="J239" s="199"/>
    </row>
    <row r="240" spans="1:10" x14ac:dyDescent="0.2">
      <c r="A240" s="11" t="s">
        <v>22</v>
      </c>
      <c r="B240" s="12" t="s">
        <v>23</v>
      </c>
      <c r="C240" s="11">
        <f>C242</f>
        <v>6887.51</v>
      </c>
      <c r="D240" s="12">
        <f>D242</f>
        <v>312.68</v>
      </c>
      <c r="E240" s="11"/>
      <c r="F240" s="98">
        <f>F242</f>
        <v>6574.83</v>
      </c>
      <c r="G240" s="98">
        <f>G242</f>
        <v>5063.79</v>
      </c>
      <c r="H240" s="98">
        <f>H242</f>
        <v>510</v>
      </c>
      <c r="I240" s="98">
        <f>I242</f>
        <v>510</v>
      </c>
      <c r="J240" s="58"/>
    </row>
    <row r="241" spans="1:12" ht="13.5" thickBot="1" x14ac:dyDescent="0.25">
      <c r="A241" s="24"/>
      <c r="B241" s="73" t="s">
        <v>24</v>
      </c>
      <c r="C241" s="24">
        <f>C243</f>
        <v>6887.51</v>
      </c>
      <c r="D241" s="73">
        <f>D243</f>
        <v>312.68</v>
      </c>
      <c r="E241" s="24"/>
      <c r="F241" s="100">
        <f>F243</f>
        <v>6574.83</v>
      </c>
      <c r="G241" s="100">
        <f t="shared" ref="G241:I246" si="17">G242</f>
        <v>5063.79</v>
      </c>
      <c r="H241" s="100">
        <f t="shared" si="17"/>
        <v>510</v>
      </c>
      <c r="I241" s="100">
        <f t="shared" si="17"/>
        <v>510</v>
      </c>
      <c r="J241" s="63"/>
    </row>
    <row r="242" spans="1:12" ht="13.5" x14ac:dyDescent="0.25">
      <c r="A242" s="28" t="s">
        <v>25</v>
      </c>
      <c r="B242" s="12" t="s">
        <v>23</v>
      </c>
      <c r="C242" s="11">
        <f>C243</f>
        <v>6887.51</v>
      </c>
      <c r="D242" s="12">
        <f>D243</f>
        <v>312.68</v>
      </c>
      <c r="E242" s="11"/>
      <c r="F242" s="98">
        <f>F243</f>
        <v>6574.83</v>
      </c>
      <c r="G242" s="98">
        <f t="shared" si="17"/>
        <v>5063.79</v>
      </c>
      <c r="H242" s="98">
        <f t="shared" si="17"/>
        <v>510</v>
      </c>
      <c r="I242" s="98">
        <f t="shared" si="17"/>
        <v>510</v>
      </c>
      <c r="J242" s="58"/>
    </row>
    <row r="243" spans="1:12" x14ac:dyDescent="0.2">
      <c r="A243" s="13" t="s">
        <v>26</v>
      </c>
      <c r="B243" s="14" t="s">
        <v>24</v>
      </c>
      <c r="C243" s="13">
        <f>D243+F243</f>
        <v>6887.51</v>
      </c>
      <c r="D243" s="14">
        <f>D247</f>
        <v>312.68</v>
      </c>
      <c r="E243" s="13"/>
      <c r="F243" s="102">
        <f>F245+F247+F249</f>
        <v>6574.83</v>
      </c>
      <c r="G243" s="102">
        <f>G245+G247</f>
        <v>5063.79</v>
      </c>
      <c r="H243" s="102">
        <f>H246</f>
        <v>510</v>
      </c>
      <c r="I243" s="102">
        <f>I246</f>
        <v>510</v>
      </c>
      <c r="J243" s="67"/>
    </row>
    <row r="244" spans="1:12" ht="25.5" customHeight="1" x14ac:dyDescent="0.2">
      <c r="A244" s="223" t="s">
        <v>72</v>
      </c>
      <c r="B244" s="15" t="s">
        <v>23</v>
      </c>
      <c r="C244" s="49">
        <f>F245</f>
        <v>5209.43</v>
      </c>
      <c r="D244" s="15"/>
      <c r="E244" s="77"/>
      <c r="F244" s="49">
        <f>F245</f>
        <v>5209.43</v>
      </c>
      <c r="G244" s="49">
        <f>G245</f>
        <v>4553.79</v>
      </c>
      <c r="H244" s="49">
        <v>0</v>
      </c>
      <c r="I244" s="49">
        <v>0</v>
      </c>
      <c r="J244" s="70"/>
    </row>
    <row r="245" spans="1:12" ht="25.5" customHeight="1" x14ac:dyDescent="0.2">
      <c r="A245" s="224"/>
      <c r="B245" s="14" t="s">
        <v>24</v>
      </c>
      <c r="C245" s="102">
        <f>F245</f>
        <v>5209.43</v>
      </c>
      <c r="D245" s="14"/>
      <c r="E245" s="13"/>
      <c r="F245" s="102">
        <f>F269+F271</f>
        <v>5209.43</v>
      </c>
      <c r="G245" s="102">
        <f>G269+G271</f>
        <v>4553.79</v>
      </c>
      <c r="H245" s="102">
        <v>0</v>
      </c>
      <c r="I245" s="102">
        <v>0</v>
      </c>
      <c r="J245" s="67"/>
    </row>
    <row r="246" spans="1:12" x14ac:dyDescent="0.2">
      <c r="A246" s="225" t="s">
        <v>30</v>
      </c>
      <c r="B246" s="12" t="s">
        <v>23</v>
      </c>
      <c r="C246" s="11">
        <f>C247</f>
        <v>804.13</v>
      </c>
      <c r="D246" s="12">
        <f>D247</f>
        <v>312.68</v>
      </c>
      <c r="E246" s="11"/>
      <c r="F246" s="98">
        <f>F247</f>
        <v>491.45</v>
      </c>
      <c r="G246" s="98">
        <f t="shared" si="17"/>
        <v>510</v>
      </c>
      <c r="H246" s="98">
        <f t="shared" si="17"/>
        <v>510</v>
      </c>
      <c r="I246" s="98">
        <f t="shared" si="17"/>
        <v>510</v>
      </c>
      <c r="J246" s="58"/>
    </row>
    <row r="247" spans="1:12" x14ac:dyDescent="0.2">
      <c r="A247" s="226"/>
      <c r="B247" s="14" t="s">
        <v>24</v>
      </c>
      <c r="C247" s="13">
        <f>D247+F247</f>
        <v>804.13</v>
      </c>
      <c r="D247" s="14">
        <f>D253</f>
        <v>312.68</v>
      </c>
      <c r="E247" s="13"/>
      <c r="F247" s="102">
        <f>F257+F259+F286+F261+F278+F267</f>
        <v>491.45</v>
      </c>
      <c r="G247" s="102">
        <f>G253</f>
        <v>510</v>
      </c>
      <c r="H247" s="102">
        <f>H253</f>
        <v>510</v>
      </c>
      <c r="I247" s="102">
        <f>I253</f>
        <v>510</v>
      </c>
      <c r="J247" s="67"/>
    </row>
    <row r="248" spans="1:12" x14ac:dyDescent="0.2">
      <c r="A248" s="225" t="s">
        <v>73</v>
      </c>
      <c r="B248" s="12" t="s">
        <v>23</v>
      </c>
      <c r="C248" s="49">
        <f>F248</f>
        <v>873.94999999999993</v>
      </c>
      <c r="D248" s="48">
        <f>D249</f>
        <v>4.76</v>
      </c>
      <c r="E248" s="77"/>
      <c r="F248" s="49">
        <f>F249</f>
        <v>873.94999999999993</v>
      </c>
      <c r="G248" s="77"/>
      <c r="H248" s="77"/>
      <c r="I248" s="77"/>
      <c r="J248" s="77"/>
    </row>
    <row r="249" spans="1:12" x14ac:dyDescent="0.2">
      <c r="A249" s="226"/>
      <c r="B249" s="14" t="s">
        <v>24</v>
      </c>
      <c r="C249" s="49">
        <f>F249</f>
        <v>873.94999999999993</v>
      </c>
      <c r="D249" s="48">
        <f>D265+D263</f>
        <v>4.76</v>
      </c>
      <c r="E249" s="77"/>
      <c r="F249" s="49">
        <f>F265+F263</f>
        <v>873.94999999999993</v>
      </c>
      <c r="G249" s="77"/>
      <c r="H249" s="77"/>
      <c r="I249" s="77"/>
      <c r="J249" s="77"/>
      <c r="L249" s="31">
        <f>F249+F247+F245</f>
        <v>6574.83</v>
      </c>
    </row>
    <row r="250" spans="1:12" x14ac:dyDescent="0.2">
      <c r="A250" s="202" t="s">
        <v>34</v>
      </c>
      <c r="B250" s="203"/>
      <c r="C250" s="203"/>
      <c r="D250" s="203"/>
      <c r="E250" s="203"/>
      <c r="F250" s="203"/>
      <c r="G250" s="203"/>
      <c r="H250" s="203"/>
      <c r="I250" s="203"/>
      <c r="J250" s="204"/>
    </row>
    <row r="251" spans="1:12" x14ac:dyDescent="0.2">
      <c r="A251" s="197" t="s">
        <v>35</v>
      </c>
      <c r="B251" s="198"/>
      <c r="C251" s="198"/>
      <c r="D251" s="198"/>
      <c r="E251" s="198"/>
      <c r="F251" s="198"/>
      <c r="G251" s="198"/>
      <c r="H251" s="198"/>
      <c r="I251" s="198"/>
      <c r="J251" s="199"/>
    </row>
    <row r="252" spans="1:12" x14ac:dyDescent="0.2">
      <c r="A252" s="11" t="s">
        <v>22</v>
      </c>
      <c r="B252" s="12" t="s">
        <v>23</v>
      </c>
      <c r="C252" s="77">
        <f>C253</f>
        <v>470.4</v>
      </c>
      <c r="D252" s="15">
        <f>D253</f>
        <v>312.68</v>
      </c>
      <c r="E252" s="77"/>
      <c r="F252" s="49">
        <f>F253</f>
        <v>6507.83</v>
      </c>
      <c r="G252" s="98">
        <f t="shared" ref="G252:I256" si="18">G253</f>
        <v>510</v>
      </c>
      <c r="H252" s="98">
        <f t="shared" si="18"/>
        <v>510</v>
      </c>
      <c r="I252" s="98">
        <f t="shared" si="18"/>
        <v>510</v>
      </c>
      <c r="J252" s="58"/>
    </row>
    <row r="253" spans="1:12" ht="13.5" thickBot="1" x14ac:dyDescent="0.25">
      <c r="A253" s="24"/>
      <c r="B253" s="73" t="s">
        <v>24</v>
      </c>
      <c r="C253" s="126">
        <f>C256</f>
        <v>470.4</v>
      </c>
      <c r="D253" s="125">
        <f>D254</f>
        <v>312.68</v>
      </c>
      <c r="E253" s="126"/>
      <c r="F253" s="104">
        <f>F255</f>
        <v>6507.83</v>
      </c>
      <c r="G253" s="100">
        <f t="shared" si="18"/>
        <v>510</v>
      </c>
      <c r="H253" s="100">
        <f t="shared" si="18"/>
        <v>510</v>
      </c>
      <c r="I253" s="100">
        <f t="shared" si="18"/>
        <v>510</v>
      </c>
      <c r="J253" s="63"/>
    </row>
    <row r="254" spans="1:12" ht="13.5" x14ac:dyDescent="0.25">
      <c r="A254" s="28" t="s">
        <v>25</v>
      </c>
      <c r="B254" s="12" t="s">
        <v>23</v>
      </c>
      <c r="C254" s="11">
        <f>C255</f>
        <v>470.4</v>
      </c>
      <c r="D254" s="12">
        <f>D255</f>
        <v>312.68</v>
      </c>
      <c r="E254" s="11"/>
      <c r="F254" s="98">
        <f>F255</f>
        <v>6507.83</v>
      </c>
      <c r="G254" s="98">
        <f t="shared" si="18"/>
        <v>510</v>
      </c>
      <c r="H254" s="98">
        <f t="shared" si="18"/>
        <v>510</v>
      </c>
      <c r="I254" s="98">
        <f t="shared" si="18"/>
        <v>510</v>
      </c>
      <c r="J254" s="58"/>
    </row>
    <row r="255" spans="1:12" x14ac:dyDescent="0.2">
      <c r="A255" s="13" t="s">
        <v>26</v>
      </c>
      <c r="B255" s="14" t="s">
        <v>24</v>
      </c>
      <c r="C255" s="13">
        <f>C256</f>
        <v>470.4</v>
      </c>
      <c r="D255" s="103">
        <f>D257+D259</f>
        <v>312.68</v>
      </c>
      <c r="E255" s="13"/>
      <c r="F255" s="102">
        <f>F257+F259+F263+F261+F265+F269+F271+F267</f>
        <v>6507.83</v>
      </c>
      <c r="G255" s="102">
        <f>G257+G259+G278+G282</f>
        <v>510</v>
      </c>
      <c r="H255" s="102">
        <f>H257+H278+H259+H282</f>
        <v>510</v>
      </c>
      <c r="I255" s="102">
        <f>I257+I278+I259+I282</f>
        <v>510</v>
      </c>
      <c r="J255" s="67"/>
    </row>
    <row r="256" spans="1:12" ht="18" customHeight="1" x14ac:dyDescent="0.2">
      <c r="A256" s="200" t="s">
        <v>74</v>
      </c>
      <c r="B256" s="15" t="s">
        <v>23</v>
      </c>
      <c r="C256" s="77">
        <f>C257</f>
        <v>470.4</v>
      </c>
      <c r="D256" s="15">
        <f>D257</f>
        <v>275.95</v>
      </c>
      <c r="E256" s="77"/>
      <c r="F256" s="49">
        <f>F257</f>
        <v>194.45</v>
      </c>
      <c r="G256" s="49">
        <f>G257</f>
        <v>200</v>
      </c>
      <c r="H256" s="49">
        <f t="shared" si="18"/>
        <v>200</v>
      </c>
      <c r="I256" s="49">
        <f t="shared" si="18"/>
        <v>200</v>
      </c>
      <c r="J256" s="77"/>
    </row>
    <row r="257" spans="1:10" ht="20.25" customHeight="1" x14ac:dyDescent="0.2">
      <c r="A257" s="218"/>
      <c r="B257" s="15" t="s">
        <v>24</v>
      </c>
      <c r="C257" s="77">
        <f>D257+F257</f>
        <v>470.4</v>
      </c>
      <c r="D257" s="15">
        <v>275.95</v>
      </c>
      <c r="E257" s="77"/>
      <c r="F257" s="49">
        <v>194.45</v>
      </c>
      <c r="G257" s="49">
        <v>200</v>
      </c>
      <c r="H257" s="49">
        <v>200</v>
      </c>
      <c r="I257" s="49">
        <v>200</v>
      </c>
      <c r="J257" s="77"/>
    </row>
    <row r="258" spans="1:10" ht="18.75" customHeight="1" x14ac:dyDescent="0.2">
      <c r="A258" s="219" t="s">
        <v>75</v>
      </c>
      <c r="B258" s="15" t="s">
        <v>23</v>
      </c>
      <c r="C258" s="49">
        <f>C259</f>
        <v>236.73</v>
      </c>
      <c r="D258" s="48">
        <f>D259</f>
        <v>36.729999999999997</v>
      </c>
      <c r="E258" s="49"/>
      <c r="F258" s="49">
        <f>F259</f>
        <v>200</v>
      </c>
      <c r="G258" s="49">
        <f>G259</f>
        <v>200</v>
      </c>
      <c r="H258" s="49">
        <f>H259</f>
        <v>200</v>
      </c>
      <c r="I258" s="49">
        <f>I259</f>
        <v>200</v>
      </c>
      <c r="J258" s="77"/>
    </row>
    <row r="259" spans="1:10" ht="18.75" customHeight="1" x14ac:dyDescent="0.2">
      <c r="A259" s="220"/>
      <c r="B259" s="51" t="s">
        <v>24</v>
      </c>
      <c r="C259" s="54">
        <f>F259+D259</f>
        <v>236.73</v>
      </c>
      <c r="D259" s="53">
        <v>36.729999999999997</v>
      </c>
      <c r="E259" s="54"/>
      <c r="F259" s="54">
        <v>200</v>
      </c>
      <c r="G259" s="54">
        <v>200</v>
      </c>
      <c r="H259" s="54">
        <v>200</v>
      </c>
      <c r="I259" s="54">
        <v>200</v>
      </c>
      <c r="J259" s="145"/>
    </row>
    <row r="260" spans="1:10" ht="13.5" customHeight="1" x14ac:dyDescent="0.2">
      <c r="A260" s="221" t="s">
        <v>76</v>
      </c>
      <c r="B260" s="146" t="s">
        <v>23</v>
      </c>
      <c r="C260" s="54">
        <f>C261</f>
        <v>15</v>
      </c>
      <c r="D260" s="53">
        <f>D261</f>
        <v>0</v>
      </c>
      <c r="E260" s="54"/>
      <c r="F260" s="54">
        <f>F261</f>
        <v>15</v>
      </c>
      <c r="G260" s="54"/>
      <c r="H260" s="54"/>
      <c r="I260" s="54"/>
      <c r="J260" s="145"/>
    </row>
    <row r="261" spans="1:10" ht="13.5" customHeight="1" x14ac:dyDescent="0.2">
      <c r="A261" s="222"/>
      <c r="B261" s="146" t="s">
        <v>24</v>
      </c>
      <c r="C261" s="54">
        <f>F261</f>
        <v>15</v>
      </c>
      <c r="D261" s="53">
        <v>0</v>
      </c>
      <c r="E261" s="54"/>
      <c r="F261" s="54">
        <v>15</v>
      </c>
      <c r="G261" s="54"/>
      <c r="H261" s="54"/>
      <c r="I261" s="54"/>
      <c r="J261" s="145"/>
    </row>
    <row r="262" spans="1:10" ht="12.75" customHeight="1" x14ac:dyDescent="0.2">
      <c r="A262" s="221" t="s">
        <v>77</v>
      </c>
      <c r="B262" s="129" t="s">
        <v>23</v>
      </c>
      <c r="C262" s="130">
        <f>F262</f>
        <v>734.41</v>
      </c>
      <c r="D262" s="131">
        <f>D263</f>
        <v>4</v>
      </c>
      <c r="E262" s="130"/>
      <c r="F262" s="130">
        <f>F263</f>
        <v>734.41</v>
      </c>
      <c r="G262" s="145"/>
      <c r="H262" s="145"/>
      <c r="I262" s="145"/>
      <c r="J262" s="145"/>
    </row>
    <row r="263" spans="1:10" ht="12.75" customHeight="1" x14ac:dyDescent="0.2">
      <c r="A263" s="222"/>
      <c r="B263" s="129" t="s">
        <v>24</v>
      </c>
      <c r="C263" s="130">
        <f>F263</f>
        <v>734.41</v>
      </c>
      <c r="D263" s="131">
        <v>4</v>
      </c>
      <c r="E263" s="130"/>
      <c r="F263" s="130">
        <v>734.41</v>
      </c>
      <c r="G263" s="145"/>
      <c r="H263" s="145"/>
      <c r="I263" s="145"/>
      <c r="J263" s="145"/>
    </row>
    <row r="264" spans="1:10" ht="12.75" customHeight="1" x14ac:dyDescent="0.2">
      <c r="A264" s="221" t="s">
        <v>78</v>
      </c>
      <c r="B264" s="7" t="s">
        <v>23</v>
      </c>
      <c r="C264" s="136">
        <f>C265</f>
        <v>139.54</v>
      </c>
      <c r="D264" s="103">
        <f>D265</f>
        <v>0.76</v>
      </c>
      <c r="E264" s="102"/>
      <c r="F264" s="102">
        <f>F265</f>
        <v>139.54</v>
      </c>
      <c r="G264" s="145"/>
      <c r="H264" s="145"/>
      <c r="I264" s="145"/>
      <c r="J264" s="145"/>
    </row>
    <row r="265" spans="1:10" ht="14.25" customHeight="1" x14ac:dyDescent="0.2">
      <c r="A265" s="222"/>
      <c r="B265" s="7" t="s">
        <v>24</v>
      </c>
      <c r="C265" s="136">
        <f>F265</f>
        <v>139.54</v>
      </c>
      <c r="D265" s="103">
        <v>0.76</v>
      </c>
      <c r="E265" s="102"/>
      <c r="F265" s="102">
        <v>139.54</v>
      </c>
      <c r="G265" s="102"/>
      <c r="H265" s="102"/>
      <c r="I265" s="102"/>
      <c r="J265" s="145"/>
    </row>
    <row r="266" spans="1:10" ht="18.75" customHeight="1" x14ac:dyDescent="0.2">
      <c r="A266" s="216" t="s">
        <v>79</v>
      </c>
      <c r="B266" s="15" t="s">
        <v>23</v>
      </c>
      <c r="C266" s="49">
        <f>F266</f>
        <v>15</v>
      </c>
      <c r="D266" s="48"/>
      <c r="E266" s="49"/>
      <c r="F266" s="49">
        <f>F267</f>
        <v>15</v>
      </c>
      <c r="G266" s="77"/>
      <c r="H266" s="77"/>
      <c r="I266" s="145"/>
      <c r="J266" s="145"/>
    </row>
    <row r="267" spans="1:10" ht="18.75" customHeight="1" x14ac:dyDescent="0.2">
      <c r="A267" s="217"/>
      <c r="B267" s="15" t="s">
        <v>24</v>
      </c>
      <c r="C267" s="49">
        <f>F267</f>
        <v>15</v>
      </c>
      <c r="D267" s="48"/>
      <c r="E267" s="49"/>
      <c r="F267" s="49">
        <v>15</v>
      </c>
      <c r="G267" s="77"/>
      <c r="H267" s="77"/>
      <c r="I267" s="145"/>
      <c r="J267" s="145"/>
    </row>
    <row r="268" spans="1:10" ht="34.5" customHeight="1" x14ac:dyDescent="0.2">
      <c r="A268" s="214" t="s">
        <v>80</v>
      </c>
      <c r="B268" s="51" t="s">
        <v>23</v>
      </c>
      <c r="C268" s="54">
        <f>F268</f>
        <v>5199.91</v>
      </c>
      <c r="D268" s="53"/>
      <c r="E268" s="54"/>
      <c r="F268" s="54">
        <f>F269</f>
        <v>5199.91</v>
      </c>
      <c r="G268" s="145">
        <f>G269</f>
        <v>4549.79</v>
      </c>
      <c r="H268" s="145"/>
      <c r="I268" s="145"/>
      <c r="J268" s="145"/>
    </row>
    <row r="269" spans="1:10" ht="34.5" customHeight="1" x14ac:dyDescent="0.2">
      <c r="A269" s="215"/>
      <c r="B269" s="51" t="s">
        <v>24</v>
      </c>
      <c r="C269" s="54">
        <f>F269</f>
        <v>5199.91</v>
      </c>
      <c r="D269" s="53"/>
      <c r="E269" s="54"/>
      <c r="F269" s="54">
        <v>5199.91</v>
      </c>
      <c r="G269" s="145">
        <v>4549.79</v>
      </c>
      <c r="H269" s="145"/>
      <c r="I269" s="145"/>
      <c r="J269" s="145"/>
    </row>
    <row r="270" spans="1:10" ht="34.5" customHeight="1" x14ac:dyDescent="0.2">
      <c r="A270" s="214" t="s">
        <v>81</v>
      </c>
      <c r="B270" s="51" t="s">
        <v>23</v>
      </c>
      <c r="C270" s="54">
        <f>C271</f>
        <v>9.52</v>
      </c>
      <c r="D270" s="53"/>
      <c r="E270" s="54"/>
      <c r="F270" s="54">
        <f>F271</f>
        <v>9.52</v>
      </c>
      <c r="G270" s="36">
        <v>4</v>
      </c>
      <c r="H270" s="36"/>
      <c r="I270" s="145"/>
      <c r="J270" s="145"/>
    </row>
    <row r="271" spans="1:10" ht="34.5" customHeight="1" x14ac:dyDescent="0.2">
      <c r="A271" s="215"/>
      <c r="B271" s="51" t="s">
        <v>24</v>
      </c>
      <c r="C271" s="54">
        <f>F271</f>
        <v>9.52</v>
      </c>
      <c r="D271" s="53"/>
      <c r="E271" s="54"/>
      <c r="F271" s="54">
        <v>9.52</v>
      </c>
      <c r="G271" s="36">
        <v>4</v>
      </c>
      <c r="H271" s="36"/>
      <c r="I271" s="145"/>
      <c r="J271" s="145"/>
    </row>
    <row r="272" spans="1:10" ht="15.75" customHeight="1" x14ac:dyDescent="0.2">
      <c r="A272" s="202" t="s">
        <v>38</v>
      </c>
      <c r="B272" s="203"/>
      <c r="C272" s="203"/>
      <c r="D272" s="203"/>
      <c r="E272" s="203"/>
      <c r="F272" s="203"/>
      <c r="G272" s="203"/>
      <c r="H272" s="203"/>
      <c r="I272" s="203"/>
      <c r="J272" s="204"/>
    </row>
    <row r="273" spans="1:12" ht="15.75" customHeight="1" x14ac:dyDescent="0.2">
      <c r="A273" s="11" t="s">
        <v>22</v>
      </c>
      <c r="B273" s="12" t="s">
        <v>23</v>
      </c>
      <c r="C273" s="49">
        <f>C274</f>
        <v>7</v>
      </c>
      <c r="D273" s="48"/>
      <c r="E273" s="49" t="s">
        <v>46</v>
      </c>
      <c r="F273" s="49">
        <f>F274</f>
        <v>7</v>
      </c>
      <c r="G273" s="23">
        <f>G274</f>
        <v>50</v>
      </c>
      <c r="H273" s="49">
        <f>H274</f>
        <v>50</v>
      </c>
      <c r="I273" s="49">
        <f>I274</f>
        <v>50</v>
      </c>
      <c r="J273" s="77"/>
    </row>
    <row r="274" spans="1:12" ht="15.75" customHeight="1" thickBot="1" x14ac:dyDescent="0.25">
      <c r="A274" s="24"/>
      <c r="B274" s="73" t="s">
        <v>24</v>
      </c>
      <c r="C274" s="104">
        <f>C276</f>
        <v>7</v>
      </c>
      <c r="D274" s="105"/>
      <c r="E274" s="104"/>
      <c r="F274" s="104">
        <f>F276</f>
        <v>7</v>
      </c>
      <c r="G274" s="23">
        <f>G276</f>
        <v>50</v>
      </c>
      <c r="H274" s="49">
        <f>H276</f>
        <v>50</v>
      </c>
      <c r="I274" s="49">
        <f>I275</f>
        <v>50</v>
      </c>
      <c r="J274" s="77"/>
    </row>
    <row r="275" spans="1:12" ht="15.75" customHeight="1" x14ac:dyDescent="0.25">
      <c r="A275" s="28" t="s">
        <v>25</v>
      </c>
      <c r="B275" s="12" t="s">
        <v>23</v>
      </c>
      <c r="C275" s="98">
        <f>C276</f>
        <v>7</v>
      </c>
      <c r="D275" s="99"/>
      <c r="E275" s="98"/>
      <c r="F275" s="98">
        <f>F276</f>
        <v>7</v>
      </c>
      <c r="G275" s="23">
        <f>G276</f>
        <v>50</v>
      </c>
      <c r="H275" s="49">
        <f>H276</f>
        <v>50</v>
      </c>
      <c r="I275" s="49">
        <f>I276</f>
        <v>50</v>
      </c>
      <c r="J275" s="77"/>
    </row>
    <row r="276" spans="1:12" ht="15.75" customHeight="1" x14ac:dyDescent="0.2">
      <c r="A276" s="13" t="s">
        <v>26</v>
      </c>
      <c r="B276" s="14" t="s">
        <v>24</v>
      </c>
      <c r="C276" s="102">
        <f>C278</f>
        <v>7</v>
      </c>
      <c r="D276" s="103"/>
      <c r="E276" s="102"/>
      <c r="F276" s="102">
        <f>F278</f>
        <v>7</v>
      </c>
      <c r="G276" s="23">
        <f>G278</f>
        <v>50</v>
      </c>
      <c r="H276" s="23">
        <f>H278</f>
        <v>50</v>
      </c>
      <c r="I276" s="23">
        <f>I278</f>
        <v>50</v>
      </c>
      <c r="J276" s="77"/>
    </row>
    <row r="277" spans="1:12" ht="19.5" customHeight="1" x14ac:dyDescent="0.2">
      <c r="A277" s="216" t="s">
        <v>82</v>
      </c>
      <c r="B277" s="15" t="s">
        <v>23</v>
      </c>
      <c r="C277" s="49">
        <f>F277</f>
        <v>7</v>
      </c>
      <c r="D277" s="48"/>
      <c r="E277" s="49"/>
      <c r="F277" s="49">
        <f>F278</f>
        <v>7</v>
      </c>
      <c r="G277" s="49">
        <f>G278</f>
        <v>50</v>
      </c>
      <c r="H277" s="49">
        <v>50</v>
      </c>
      <c r="I277" s="49">
        <v>50</v>
      </c>
      <c r="J277" s="77"/>
    </row>
    <row r="278" spans="1:12" ht="19.5" customHeight="1" x14ac:dyDescent="0.2">
      <c r="A278" s="217"/>
      <c r="B278" s="15" t="s">
        <v>24</v>
      </c>
      <c r="C278" s="49">
        <f>F278</f>
        <v>7</v>
      </c>
      <c r="D278" s="48"/>
      <c r="E278" s="49"/>
      <c r="F278" s="49">
        <v>7</v>
      </c>
      <c r="G278" s="49">
        <v>50</v>
      </c>
      <c r="H278" s="49">
        <v>50</v>
      </c>
      <c r="I278" s="49">
        <v>50</v>
      </c>
      <c r="J278" s="77"/>
    </row>
    <row r="279" spans="1:12" x14ac:dyDescent="0.2">
      <c r="A279" s="202" t="s">
        <v>40</v>
      </c>
      <c r="B279" s="203"/>
      <c r="C279" s="203"/>
      <c r="D279" s="203"/>
      <c r="E279" s="203"/>
      <c r="F279" s="203"/>
      <c r="G279" s="203"/>
      <c r="H279" s="203"/>
      <c r="I279" s="203"/>
      <c r="J279" s="204"/>
    </row>
    <row r="280" spans="1:12" x14ac:dyDescent="0.2">
      <c r="A280" s="197" t="s">
        <v>35</v>
      </c>
      <c r="B280" s="198"/>
      <c r="C280" s="198"/>
      <c r="D280" s="198"/>
      <c r="E280" s="198"/>
      <c r="F280" s="198"/>
      <c r="G280" s="198"/>
      <c r="H280" s="198"/>
      <c r="I280" s="198"/>
      <c r="J280" s="199"/>
    </row>
    <row r="281" spans="1:12" x14ac:dyDescent="0.2">
      <c r="A281" s="11" t="s">
        <v>22</v>
      </c>
      <c r="B281" s="12" t="s">
        <v>23</v>
      </c>
      <c r="C281" s="98">
        <f>C282</f>
        <v>60</v>
      </c>
      <c r="D281" s="99"/>
      <c r="E281" s="98"/>
      <c r="F281" s="98">
        <f>F283</f>
        <v>60</v>
      </c>
      <c r="G281" s="98">
        <f t="shared" ref="G281:I282" si="19">G289</f>
        <v>60</v>
      </c>
      <c r="H281" s="98">
        <f t="shared" si="19"/>
        <v>60</v>
      </c>
      <c r="I281" s="98">
        <f t="shared" si="19"/>
        <v>60</v>
      </c>
      <c r="J281" s="58"/>
    </row>
    <row r="282" spans="1:12" ht="13.5" thickBot="1" x14ac:dyDescent="0.25">
      <c r="A282" s="24"/>
      <c r="B282" s="73" t="s">
        <v>24</v>
      </c>
      <c r="C282" s="100">
        <f>C284</f>
        <v>60</v>
      </c>
      <c r="D282" s="101"/>
      <c r="E282" s="100"/>
      <c r="F282" s="100">
        <f>F284</f>
        <v>60</v>
      </c>
      <c r="G282" s="100">
        <f t="shared" si="19"/>
        <v>60</v>
      </c>
      <c r="H282" s="100">
        <f t="shared" si="19"/>
        <v>60</v>
      </c>
      <c r="I282" s="100">
        <f t="shared" si="19"/>
        <v>60</v>
      </c>
      <c r="J282" s="63"/>
    </row>
    <row r="283" spans="1:12" ht="13.5" x14ac:dyDescent="0.25">
      <c r="A283" s="28" t="s">
        <v>25</v>
      </c>
      <c r="B283" s="12" t="s">
        <v>23</v>
      </c>
      <c r="C283" s="98">
        <f>F283</f>
        <v>60</v>
      </c>
      <c r="D283" s="99"/>
      <c r="E283" s="98"/>
      <c r="F283" s="98">
        <f>F285</f>
        <v>60</v>
      </c>
      <c r="G283" s="98">
        <f>G284</f>
        <v>60</v>
      </c>
      <c r="H283" s="98">
        <f>H284</f>
        <v>60</v>
      </c>
      <c r="I283" s="98">
        <f>I284</f>
        <v>60</v>
      </c>
      <c r="J283" s="58"/>
      <c r="L283" s="147" t="s">
        <v>83</v>
      </c>
    </row>
    <row r="284" spans="1:12" x14ac:dyDescent="0.2">
      <c r="A284" s="13" t="s">
        <v>26</v>
      </c>
      <c r="B284" s="14" t="s">
        <v>24</v>
      </c>
      <c r="C284" s="102">
        <f>F284</f>
        <v>60</v>
      </c>
      <c r="D284" s="103"/>
      <c r="E284" s="102"/>
      <c r="F284" s="102">
        <f>F286</f>
        <v>60</v>
      </c>
      <c r="G284" s="102">
        <f>G286</f>
        <v>60</v>
      </c>
      <c r="H284" s="102">
        <f>H286</f>
        <v>60</v>
      </c>
      <c r="I284" s="102">
        <f>I286</f>
        <v>60</v>
      </c>
      <c r="J284" s="67"/>
    </row>
    <row r="285" spans="1:12" x14ac:dyDescent="0.2">
      <c r="A285" s="38" t="s">
        <v>30</v>
      </c>
      <c r="B285" s="12" t="s">
        <v>23</v>
      </c>
      <c r="C285" s="98">
        <f>F285</f>
        <v>60</v>
      </c>
      <c r="D285" s="99"/>
      <c r="E285" s="98"/>
      <c r="F285" s="98">
        <f>F293</f>
        <v>60</v>
      </c>
      <c r="G285" s="98">
        <f>G286</f>
        <v>60</v>
      </c>
      <c r="H285" s="98">
        <f>H286</f>
        <v>60</v>
      </c>
      <c r="I285" s="98">
        <f>I286</f>
        <v>60</v>
      </c>
      <c r="J285" s="58"/>
    </row>
    <row r="286" spans="1:12" x14ac:dyDescent="0.2">
      <c r="A286" s="13"/>
      <c r="B286" s="14" t="s">
        <v>24</v>
      </c>
      <c r="C286" s="102">
        <f>F286</f>
        <v>60</v>
      </c>
      <c r="D286" s="103"/>
      <c r="E286" s="102"/>
      <c r="F286" s="102">
        <f>F290</f>
        <v>60</v>
      </c>
      <c r="G286" s="102">
        <f>G289</f>
        <v>60</v>
      </c>
      <c r="H286" s="102">
        <f>H289</f>
        <v>60</v>
      </c>
      <c r="I286" s="102">
        <f>I289</f>
        <v>60</v>
      </c>
      <c r="J286" s="67"/>
    </row>
    <row r="287" spans="1:12" x14ac:dyDescent="0.2">
      <c r="A287" s="194" t="s">
        <v>42</v>
      </c>
      <c r="B287" s="195"/>
      <c r="C287" s="195"/>
      <c r="D287" s="195"/>
      <c r="E287" s="195"/>
      <c r="F287" s="195"/>
      <c r="G287" s="195"/>
      <c r="H287" s="195"/>
      <c r="I287" s="195"/>
      <c r="J287" s="196"/>
    </row>
    <row r="288" spans="1:12" x14ac:dyDescent="0.2">
      <c r="A288" s="197" t="s">
        <v>35</v>
      </c>
      <c r="B288" s="198"/>
      <c r="C288" s="198"/>
      <c r="D288" s="198"/>
      <c r="E288" s="198"/>
      <c r="F288" s="198"/>
      <c r="G288" s="198"/>
      <c r="H288" s="198"/>
      <c r="I288" s="198"/>
      <c r="J288" s="199"/>
    </row>
    <row r="289" spans="1:14" x14ac:dyDescent="0.2">
      <c r="A289" s="11" t="s">
        <v>22</v>
      </c>
      <c r="B289" s="12" t="s">
        <v>23</v>
      </c>
      <c r="C289" s="98">
        <f>C290</f>
        <v>60</v>
      </c>
      <c r="D289" s="99"/>
      <c r="E289" s="98"/>
      <c r="F289" s="98">
        <f>F291</f>
        <v>60</v>
      </c>
      <c r="G289" s="98">
        <f t="shared" ref="G289:I290" si="20">G293</f>
        <v>60</v>
      </c>
      <c r="H289" s="98">
        <f t="shared" si="20"/>
        <v>60</v>
      </c>
      <c r="I289" s="98">
        <f t="shared" si="20"/>
        <v>60</v>
      </c>
      <c r="J289" s="58"/>
    </row>
    <row r="290" spans="1:14" ht="13.5" thickBot="1" x14ac:dyDescent="0.25">
      <c r="A290" s="24"/>
      <c r="B290" s="73" t="s">
        <v>24</v>
      </c>
      <c r="C290" s="100">
        <f>C292</f>
        <v>60</v>
      </c>
      <c r="D290" s="101"/>
      <c r="E290" s="100"/>
      <c r="F290" s="100">
        <f>F292</f>
        <v>60</v>
      </c>
      <c r="G290" s="100">
        <f t="shared" si="20"/>
        <v>60</v>
      </c>
      <c r="H290" s="100">
        <f t="shared" si="20"/>
        <v>60</v>
      </c>
      <c r="I290" s="100">
        <f t="shared" si="20"/>
        <v>60</v>
      </c>
      <c r="J290" s="63"/>
    </row>
    <row r="291" spans="1:14" ht="13.5" x14ac:dyDescent="0.25">
      <c r="A291" s="28" t="s">
        <v>25</v>
      </c>
      <c r="B291" s="12" t="s">
        <v>23</v>
      </c>
      <c r="C291" s="98">
        <f>F291</f>
        <v>60</v>
      </c>
      <c r="D291" s="99"/>
      <c r="E291" s="98"/>
      <c r="F291" s="98">
        <f>F292</f>
        <v>60</v>
      </c>
      <c r="G291" s="98"/>
      <c r="H291" s="98"/>
      <c r="I291" s="98"/>
      <c r="J291" s="58"/>
    </row>
    <row r="292" spans="1:14" x14ac:dyDescent="0.2">
      <c r="A292" s="13" t="s">
        <v>26</v>
      </c>
      <c r="B292" s="14" t="s">
        <v>24</v>
      </c>
      <c r="C292" s="102">
        <f>F292</f>
        <v>60</v>
      </c>
      <c r="D292" s="103"/>
      <c r="E292" s="102"/>
      <c r="F292" s="102">
        <f>F294</f>
        <v>60</v>
      </c>
      <c r="G292" s="102"/>
      <c r="H292" s="102"/>
      <c r="I292" s="102"/>
      <c r="J292" s="67"/>
      <c r="N292" s="147" t="s">
        <v>46</v>
      </c>
    </row>
    <row r="293" spans="1:14" x14ac:dyDescent="0.2">
      <c r="A293" s="38" t="s">
        <v>84</v>
      </c>
      <c r="B293" s="12" t="s">
        <v>23</v>
      </c>
      <c r="C293" s="98">
        <f>F293</f>
        <v>60</v>
      </c>
      <c r="D293" s="99"/>
      <c r="E293" s="98"/>
      <c r="F293" s="98">
        <f>F294</f>
        <v>60</v>
      </c>
      <c r="G293" s="98">
        <f>G294</f>
        <v>60</v>
      </c>
      <c r="H293" s="98">
        <f>H294</f>
        <v>60</v>
      </c>
      <c r="I293" s="98">
        <f>I294</f>
        <v>60</v>
      </c>
      <c r="J293" s="58"/>
    </row>
    <row r="294" spans="1:14" x14ac:dyDescent="0.2">
      <c r="A294" s="11"/>
      <c r="B294" s="14" t="s">
        <v>24</v>
      </c>
      <c r="C294" s="102">
        <f>F294</f>
        <v>60</v>
      </c>
      <c r="D294" s="103"/>
      <c r="E294" s="102"/>
      <c r="F294" s="102">
        <v>60</v>
      </c>
      <c r="G294" s="102">
        <v>60</v>
      </c>
      <c r="H294" s="102">
        <v>60</v>
      </c>
      <c r="I294" s="102">
        <v>60</v>
      </c>
      <c r="J294" s="67"/>
    </row>
    <row r="295" spans="1:14" x14ac:dyDescent="0.2">
      <c r="A295" s="207" t="s">
        <v>85</v>
      </c>
      <c r="B295" s="208"/>
      <c r="C295" s="210"/>
      <c r="D295" s="210"/>
      <c r="E295" s="210"/>
      <c r="F295" s="210"/>
      <c r="G295" s="210"/>
      <c r="H295" s="210"/>
      <c r="I295" s="210"/>
      <c r="J295" s="211"/>
    </row>
    <row r="296" spans="1:14" x14ac:dyDescent="0.2">
      <c r="A296" s="197" t="s">
        <v>35</v>
      </c>
      <c r="B296" s="198"/>
      <c r="C296" s="198"/>
      <c r="D296" s="198"/>
      <c r="E296" s="198"/>
      <c r="F296" s="198"/>
      <c r="G296" s="198"/>
      <c r="H296" s="198"/>
      <c r="I296" s="198"/>
      <c r="J296" s="199"/>
    </row>
    <row r="297" spans="1:14" x14ac:dyDescent="0.2">
      <c r="A297" s="11" t="s">
        <v>22</v>
      </c>
      <c r="B297" s="12" t="s">
        <v>23</v>
      </c>
      <c r="C297" s="11">
        <f>C299</f>
        <v>1892</v>
      </c>
      <c r="D297" s="12"/>
      <c r="E297" s="21"/>
      <c r="F297" s="21">
        <f>F299</f>
        <v>1892</v>
      </c>
      <c r="G297" s="21">
        <f>G299</f>
        <v>1150</v>
      </c>
      <c r="H297" s="21">
        <f>H299</f>
        <v>1150</v>
      </c>
      <c r="I297" s="21">
        <f>I299</f>
        <v>1150</v>
      </c>
      <c r="J297" s="58"/>
    </row>
    <row r="298" spans="1:14" ht="13.5" thickBot="1" x14ac:dyDescent="0.25">
      <c r="A298" s="24"/>
      <c r="B298" s="73" t="s">
        <v>24</v>
      </c>
      <c r="C298" s="24">
        <f>C300</f>
        <v>1892</v>
      </c>
      <c r="D298" s="73"/>
      <c r="E298" s="27"/>
      <c r="F298" s="27">
        <f>F300</f>
        <v>1892</v>
      </c>
      <c r="G298" s="27">
        <f t="shared" ref="G298:I300" si="21">G299</f>
        <v>1150</v>
      </c>
      <c r="H298" s="27">
        <f t="shared" si="21"/>
        <v>1150</v>
      </c>
      <c r="I298" s="27">
        <f t="shared" si="21"/>
        <v>1150</v>
      </c>
      <c r="J298" s="63"/>
    </row>
    <row r="299" spans="1:14" ht="13.5" x14ac:dyDescent="0.25">
      <c r="A299" s="28" t="s">
        <v>25</v>
      </c>
      <c r="B299" s="12" t="s">
        <v>23</v>
      </c>
      <c r="C299" s="11">
        <f>C300</f>
        <v>1892</v>
      </c>
      <c r="D299" s="12"/>
      <c r="E299" s="21"/>
      <c r="F299" s="21">
        <f>F301</f>
        <v>1892</v>
      </c>
      <c r="G299" s="21">
        <f t="shared" si="21"/>
        <v>1150</v>
      </c>
      <c r="H299" s="21">
        <f t="shared" si="21"/>
        <v>1150</v>
      </c>
      <c r="I299" s="21">
        <f t="shared" si="21"/>
        <v>1150</v>
      </c>
      <c r="J299" s="58"/>
    </row>
    <row r="300" spans="1:14" x14ac:dyDescent="0.2">
      <c r="A300" s="13" t="s">
        <v>26</v>
      </c>
      <c r="B300" s="14" t="s">
        <v>24</v>
      </c>
      <c r="C300" s="13">
        <f>D300+F300</f>
        <v>1892</v>
      </c>
      <c r="D300" s="14"/>
      <c r="E300" s="26"/>
      <c r="F300" s="26">
        <f>F302</f>
        <v>1892</v>
      </c>
      <c r="G300" s="26">
        <f t="shared" si="21"/>
        <v>1150</v>
      </c>
      <c r="H300" s="26">
        <f t="shared" si="21"/>
        <v>1150</v>
      </c>
      <c r="I300" s="26">
        <f t="shared" si="21"/>
        <v>1150</v>
      </c>
      <c r="J300" s="67"/>
    </row>
    <row r="301" spans="1:14" x14ac:dyDescent="0.2">
      <c r="A301" s="38" t="s">
        <v>30</v>
      </c>
      <c r="B301" s="12" t="s">
        <v>23</v>
      </c>
      <c r="C301" s="11">
        <f>C302</f>
        <v>1892</v>
      </c>
      <c r="D301" s="12"/>
      <c r="E301" s="21"/>
      <c r="F301" s="21">
        <f>F302</f>
        <v>1892</v>
      </c>
      <c r="G301" s="21">
        <f>G302</f>
        <v>1150</v>
      </c>
      <c r="H301" s="21">
        <f>H302</f>
        <v>1150</v>
      </c>
      <c r="I301" s="21">
        <f>I302</f>
        <v>1150</v>
      </c>
      <c r="J301" s="58"/>
    </row>
    <row r="302" spans="1:14" x14ac:dyDescent="0.2">
      <c r="A302" s="13"/>
      <c r="B302" s="14" t="s">
        <v>24</v>
      </c>
      <c r="C302" s="13">
        <f>D302+F302</f>
        <v>1892</v>
      </c>
      <c r="D302" s="14"/>
      <c r="E302" s="26"/>
      <c r="F302" s="26">
        <f>F305</f>
        <v>1892</v>
      </c>
      <c r="G302" s="26">
        <f>G305</f>
        <v>1150</v>
      </c>
      <c r="H302" s="26">
        <f>H305</f>
        <v>1150</v>
      </c>
      <c r="I302" s="26">
        <f>I305</f>
        <v>1150</v>
      </c>
      <c r="J302" s="26"/>
    </row>
    <row r="303" spans="1:14" ht="14.25" customHeight="1" x14ac:dyDescent="0.2">
      <c r="A303" s="202" t="s">
        <v>38</v>
      </c>
      <c r="B303" s="203"/>
      <c r="C303" s="203"/>
      <c r="D303" s="203"/>
      <c r="E303" s="203"/>
      <c r="F303" s="203"/>
      <c r="G303" s="203"/>
      <c r="H303" s="203"/>
      <c r="I303" s="203"/>
      <c r="J303" s="204"/>
    </row>
    <row r="304" spans="1:14" ht="14.25" customHeight="1" x14ac:dyDescent="0.2">
      <c r="A304" s="11" t="s">
        <v>22</v>
      </c>
      <c r="B304" s="12" t="s">
        <v>23</v>
      </c>
      <c r="C304" s="49">
        <f>C305</f>
        <v>1892</v>
      </c>
      <c r="D304" s="48"/>
      <c r="E304" s="49" t="s">
        <v>46</v>
      </c>
      <c r="F304" s="49">
        <f>F305</f>
        <v>1892</v>
      </c>
      <c r="G304" s="98">
        <f>G305</f>
        <v>1150</v>
      </c>
      <c r="H304" s="98">
        <f>H305</f>
        <v>1150</v>
      </c>
      <c r="I304" s="98">
        <f>I305</f>
        <v>1150</v>
      </c>
      <c r="J304" s="58"/>
    </row>
    <row r="305" spans="1:10" ht="14.25" customHeight="1" thickBot="1" x14ac:dyDescent="0.25">
      <c r="A305" s="24"/>
      <c r="B305" s="73" t="s">
        <v>24</v>
      </c>
      <c r="C305" s="104">
        <f>F305</f>
        <v>1892</v>
      </c>
      <c r="D305" s="105"/>
      <c r="E305" s="104"/>
      <c r="F305" s="104">
        <f>F307</f>
        <v>1892</v>
      </c>
      <c r="G305" s="100">
        <f t="shared" ref="G305:I306" si="22">G306</f>
        <v>1150</v>
      </c>
      <c r="H305" s="100">
        <f t="shared" si="22"/>
        <v>1150</v>
      </c>
      <c r="I305" s="100">
        <f t="shared" si="22"/>
        <v>1150</v>
      </c>
      <c r="J305" s="63"/>
    </row>
    <row r="306" spans="1:10" ht="14.25" customHeight="1" x14ac:dyDescent="0.25">
      <c r="A306" s="28" t="s">
        <v>25</v>
      </c>
      <c r="B306" s="12" t="s">
        <v>23</v>
      </c>
      <c r="C306" s="98">
        <f>C307</f>
        <v>1892</v>
      </c>
      <c r="D306" s="99"/>
      <c r="E306" s="98"/>
      <c r="F306" s="98">
        <f>F307</f>
        <v>1892</v>
      </c>
      <c r="G306" s="98">
        <f t="shared" si="22"/>
        <v>1150</v>
      </c>
      <c r="H306" s="98">
        <f t="shared" si="22"/>
        <v>1150</v>
      </c>
      <c r="I306" s="98">
        <f t="shared" si="22"/>
        <v>1150</v>
      </c>
      <c r="J306" s="58"/>
    </row>
    <row r="307" spans="1:10" ht="14.25" customHeight="1" x14ac:dyDescent="0.2">
      <c r="A307" s="13" t="s">
        <v>26</v>
      </c>
      <c r="B307" s="14" t="s">
        <v>24</v>
      </c>
      <c r="C307" s="102">
        <f>D307+F307</f>
        <v>1892</v>
      </c>
      <c r="D307" s="103"/>
      <c r="E307" s="102"/>
      <c r="F307" s="102">
        <f>F308+F311+F313</f>
        <v>1892</v>
      </c>
      <c r="G307" s="102">
        <f>G309+G311</f>
        <v>1150</v>
      </c>
      <c r="H307" s="102">
        <f>H309+H311</f>
        <v>1150</v>
      </c>
      <c r="I307" s="102">
        <f>I309+I311</f>
        <v>1150</v>
      </c>
      <c r="J307" s="102"/>
    </row>
    <row r="308" spans="1:10" ht="12" customHeight="1" x14ac:dyDescent="0.2">
      <c r="A308" s="212" t="s">
        <v>86</v>
      </c>
      <c r="B308" s="12" t="s">
        <v>23</v>
      </c>
      <c r="C308" s="49">
        <f>C309</f>
        <v>762</v>
      </c>
      <c r="D308" s="15"/>
      <c r="E308" s="77"/>
      <c r="F308" s="49">
        <f>F309</f>
        <v>762</v>
      </c>
      <c r="G308" s="49">
        <f>G309</f>
        <v>350</v>
      </c>
      <c r="H308" s="49">
        <f>H309</f>
        <v>350</v>
      </c>
      <c r="I308" s="49">
        <f>I309</f>
        <v>350</v>
      </c>
      <c r="J308" s="77"/>
    </row>
    <row r="309" spans="1:10" ht="13.5" customHeight="1" x14ac:dyDescent="0.2">
      <c r="A309" s="213"/>
      <c r="B309" s="14" t="s">
        <v>24</v>
      </c>
      <c r="C309" s="49">
        <f>F309</f>
        <v>762</v>
      </c>
      <c r="D309" s="15"/>
      <c r="E309" s="77"/>
      <c r="F309" s="49">
        <v>762</v>
      </c>
      <c r="G309" s="49">
        <v>350</v>
      </c>
      <c r="H309" s="49">
        <v>350</v>
      </c>
      <c r="I309" s="49">
        <v>350</v>
      </c>
      <c r="J309" s="77"/>
    </row>
    <row r="310" spans="1:10" ht="12.75" customHeight="1" x14ac:dyDescent="0.2">
      <c r="A310" s="205" t="s">
        <v>87</v>
      </c>
      <c r="B310" s="12" t="s">
        <v>23</v>
      </c>
      <c r="C310" s="49">
        <f>C311</f>
        <v>880</v>
      </c>
      <c r="D310" s="15"/>
      <c r="E310" s="77"/>
      <c r="F310" s="49">
        <f>C311</f>
        <v>880</v>
      </c>
      <c r="G310" s="49">
        <f>G311</f>
        <v>800</v>
      </c>
      <c r="H310" s="49">
        <f>H311</f>
        <v>800</v>
      </c>
      <c r="I310" s="49">
        <f>I311</f>
        <v>800</v>
      </c>
      <c r="J310" s="77"/>
    </row>
    <row r="311" spans="1:10" ht="15" customHeight="1" x14ac:dyDescent="0.2">
      <c r="A311" s="206"/>
      <c r="B311" s="14" t="s">
        <v>24</v>
      </c>
      <c r="C311" s="49">
        <f>F311</f>
        <v>880</v>
      </c>
      <c r="D311" s="15"/>
      <c r="E311" s="77"/>
      <c r="F311" s="49">
        <v>880</v>
      </c>
      <c r="G311" s="49">
        <v>800</v>
      </c>
      <c r="H311" s="49">
        <v>800</v>
      </c>
      <c r="I311" s="49">
        <v>800</v>
      </c>
      <c r="J311" s="77"/>
    </row>
    <row r="312" spans="1:10" ht="15" customHeight="1" x14ac:dyDescent="0.2">
      <c r="A312" s="205" t="s">
        <v>88</v>
      </c>
      <c r="B312" s="12" t="s">
        <v>23</v>
      </c>
      <c r="C312" s="49">
        <f>C313</f>
        <v>250</v>
      </c>
      <c r="D312" s="15"/>
      <c r="E312" s="77"/>
      <c r="F312" s="49">
        <f>C313</f>
        <v>250</v>
      </c>
      <c r="G312" s="148"/>
      <c r="H312" s="148"/>
      <c r="I312" s="148"/>
      <c r="J312" s="72"/>
    </row>
    <row r="313" spans="1:10" ht="15" customHeight="1" x14ac:dyDescent="0.2">
      <c r="A313" s="206"/>
      <c r="B313" s="14" t="s">
        <v>24</v>
      </c>
      <c r="C313" s="49">
        <f>F313</f>
        <v>250</v>
      </c>
      <c r="D313" s="15"/>
      <c r="E313" s="77"/>
      <c r="F313" s="49">
        <v>250</v>
      </c>
      <c r="G313" s="148"/>
      <c r="H313" s="148"/>
      <c r="I313" s="148"/>
      <c r="J313" s="72"/>
    </row>
    <row r="314" spans="1:10" x14ac:dyDescent="0.2">
      <c r="A314" s="207" t="s">
        <v>89</v>
      </c>
      <c r="B314" s="208"/>
      <c r="C314" s="208"/>
      <c r="D314" s="208"/>
      <c r="E314" s="208"/>
      <c r="F314" s="208"/>
      <c r="G314" s="208"/>
      <c r="H314" s="208"/>
      <c r="I314" s="208"/>
      <c r="J314" s="209"/>
    </row>
    <row r="315" spans="1:10" x14ac:dyDescent="0.2">
      <c r="A315" s="197" t="s">
        <v>35</v>
      </c>
      <c r="B315" s="198"/>
      <c r="C315" s="198"/>
      <c r="D315" s="198"/>
      <c r="E315" s="198"/>
      <c r="F315" s="198"/>
      <c r="G315" s="198"/>
      <c r="H315" s="198"/>
      <c r="I315" s="198"/>
      <c r="J315" s="199"/>
    </row>
    <row r="316" spans="1:10" x14ac:dyDescent="0.2">
      <c r="A316" s="11" t="s">
        <v>22</v>
      </c>
      <c r="B316" s="12" t="s">
        <v>23</v>
      </c>
      <c r="C316" s="149">
        <f>F316</f>
        <v>1090.0900000000001</v>
      </c>
      <c r="D316" s="150"/>
      <c r="E316" s="17"/>
      <c r="F316" s="149">
        <f>F318</f>
        <v>1090.0900000000001</v>
      </c>
      <c r="G316" s="98">
        <f>G317</f>
        <v>950</v>
      </c>
      <c r="H316" s="98">
        <f>H317</f>
        <v>950</v>
      </c>
      <c r="I316" s="98">
        <f>I317</f>
        <v>950</v>
      </c>
      <c r="J316" s="58"/>
    </row>
    <row r="317" spans="1:10" ht="13.5" thickBot="1" x14ac:dyDescent="0.25">
      <c r="A317" s="24"/>
      <c r="B317" s="73" t="s">
        <v>24</v>
      </c>
      <c r="C317" s="100">
        <f>F317</f>
        <v>1090.0900000000001</v>
      </c>
      <c r="D317" s="73"/>
      <c r="E317" s="24"/>
      <c r="F317" s="100">
        <f>F319</f>
        <v>1090.0900000000001</v>
      </c>
      <c r="G317" s="100">
        <f>G323</f>
        <v>950</v>
      </c>
      <c r="H317" s="100">
        <f>H323</f>
        <v>950</v>
      </c>
      <c r="I317" s="100">
        <f>I323</f>
        <v>950</v>
      </c>
      <c r="J317" s="63"/>
    </row>
    <row r="318" spans="1:10" ht="13.5" x14ac:dyDescent="0.25">
      <c r="A318" s="28" t="s">
        <v>90</v>
      </c>
      <c r="B318" s="12" t="s">
        <v>23</v>
      </c>
      <c r="C318" s="98">
        <f>C319</f>
        <v>1090.0900000000001</v>
      </c>
      <c r="D318" s="12"/>
      <c r="E318" s="11"/>
      <c r="F318" s="98">
        <f>F319</f>
        <v>1090.0900000000001</v>
      </c>
      <c r="G318" s="11"/>
      <c r="H318" s="11"/>
      <c r="I318" s="11"/>
      <c r="J318" s="58"/>
    </row>
    <row r="319" spans="1:10" x14ac:dyDescent="0.2">
      <c r="A319" s="13" t="s">
        <v>26</v>
      </c>
      <c r="B319" s="14" t="s">
        <v>24</v>
      </c>
      <c r="C319" s="102">
        <f>D319+F319</f>
        <v>1090.0900000000001</v>
      </c>
      <c r="D319" s="14"/>
      <c r="E319" s="13"/>
      <c r="F319" s="102">
        <f>F321+F323</f>
        <v>1090.0900000000001</v>
      </c>
      <c r="G319" s="13"/>
      <c r="H319" s="13"/>
      <c r="I319" s="13"/>
      <c r="J319" s="67"/>
    </row>
    <row r="320" spans="1:10" ht="18" customHeight="1" x14ac:dyDescent="0.2">
      <c r="A320" s="200" t="s">
        <v>33</v>
      </c>
      <c r="B320" s="10" t="s">
        <v>23</v>
      </c>
      <c r="C320" s="113">
        <f>F320</f>
        <v>12</v>
      </c>
      <c r="D320" s="10"/>
      <c r="E320" s="115"/>
      <c r="F320" s="113">
        <f>F321</f>
        <v>12</v>
      </c>
      <c r="G320" s="115"/>
      <c r="H320" s="115"/>
      <c r="I320" s="115"/>
      <c r="J320" s="72"/>
    </row>
    <row r="321" spans="1:10" ht="18" customHeight="1" x14ac:dyDescent="0.2">
      <c r="A321" s="201"/>
      <c r="B321" s="14" t="s">
        <v>24</v>
      </c>
      <c r="C321" s="102">
        <f>F321</f>
        <v>12</v>
      </c>
      <c r="D321" s="14"/>
      <c r="E321" s="13"/>
      <c r="F321" s="102">
        <f>F331</f>
        <v>12</v>
      </c>
      <c r="G321" s="13"/>
      <c r="H321" s="13"/>
      <c r="I321" s="13"/>
      <c r="J321" s="67"/>
    </row>
    <row r="322" spans="1:10" x14ac:dyDescent="0.2">
      <c r="A322" s="38" t="s">
        <v>30</v>
      </c>
      <c r="B322" s="12" t="s">
        <v>23</v>
      </c>
      <c r="C322" s="98">
        <f>C323</f>
        <v>1078.0900000000001</v>
      </c>
      <c r="D322" s="12"/>
      <c r="E322" s="11"/>
      <c r="F322" s="98">
        <f>F323</f>
        <v>1078.0900000000001</v>
      </c>
      <c r="G322" s="98">
        <f>G323</f>
        <v>950</v>
      </c>
      <c r="H322" s="98">
        <f>H323</f>
        <v>950</v>
      </c>
      <c r="I322" s="98">
        <f>I323</f>
        <v>950</v>
      </c>
      <c r="J322" s="58"/>
    </row>
    <row r="323" spans="1:10" x14ac:dyDescent="0.2">
      <c r="A323" s="13"/>
      <c r="B323" s="14" t="s">
        <v>24</v>
      </c>
      <c r="C323" s="102">
        <f>D323+F323</f>
        <v>1078.0900000000001</v>
      </c>
      <c r="D323" s="14"/>
      <c r="E323" s="13"/>
      <c r="F323" s="102">
        <f>F339+F343</f>
        <v>1078.0900000000001</v>
      </c>
      <c r="G323" s="102">
        <f>G343</f>
        <v>950</v>
      </c>
      <c r="H323" s="102">
        <f>H343</f>
        <v>950</v>
      </c>
      <c r="I323" s="102">
        <f>I343</f>
        <v>950</v>
      </c>
      <c r="J323" s="67"/>
    </row>
    <row r="324" spans="1:10" x14ac:dyDescent="0.2">
      <c r="A324" s="202" t="s">
        <v>34</v>
      </c>
      <c r="B324" s="203"/>
      <c r="C324" s="203"/>
      <c r="D324" s="203"/>
      <c r="E324" s="203"/>
      <c r="F324" s="203"/>
      <c r="G324" s="203"/>
      <c r="H324" s="203"/>
      <c r="I324" s="203"/>
      <c r="J324" s="204"/>
    </row>
    <row r="325" spans="1:10" x14ac:dyDescent="0.2">
      <c r="A325" s="197" t="s">
        <v>35</v>
      </c>
      <c r="B325" s="198"/>
      <c r="C325" s="198"/>
      <c r="D325" s="198"/>
      <c r="E325" s="198"/>
      <c r="F325" s="198"/>
      <c r="G325" s="198"/>
      <c r="H325" s="198"/>
      <c r="I325" s="198"/>
      <c r="J325" s="199"/>
    </row>
    <row r="326" spans="1:10" x14ac:dyDescent="0.2">
      <c r="A326" s="11" t="s">
        <v>22</v>
      </c>
      <c r="B326" s="12" t="s">
        <v>23</v>
      </c>
      <c r="C326" s="49">
        <f>C327</f>
        <v>12</v>
      </c>
      <c r="D326" s="15"/>
      <c r="E326" s="77"/>
      <c r="F326" s="49">
        <f>F327</f>
        <v>12</v>
      </c>
      <c r="G326" s="98"/>
      <c r="H326" s="98"/>
      <c r="I326" s="98"/>
      <c r="J326" s="58"/>
    </row>
    <row r="327" spans="1:10" ht="13.5" thickBot="1" x14ac:dyDescent="0.25">
      <c r="A327" s="24"/>
      <c r="B327" s="73" t="s">
        <v>24</v>
      </c>
      <c r="C327" s="104">
        <f>C330</f>
        <v>12</v>
      </c>
      <c r="D327" s="125"/>
      <c r="E327" s="126"/>
      <c r="F327" s="104">
        <f>F329</f>
        <v>12</v>
      </c>
      <c r="G327" s="100"/>
      <c r="H327" s="100"/>
      <c r="I327" s="100"/>
      <c r="J327" s="63"/>
    </row>
    <row r="328" spans="1:10" ht="13.5" x14ac:dyDescent="0.25">
      <c r="A328" s="28" t="s">
        <v>90</v>
      </c>
      <c r="B328" s="12" t="s">
        <v>23</v>
      </c>
      <c r="C328" s="98">
        <f>C329</f>
        <v>12</v>
      </c>
      <c r="D328" s="12"/>
      <c r="E328" s="11"/>
      <c r="F328" s="98">
        <f>F329</f>
        <v>12</v>
      </c>
      <c r="G328" s="98"/>
      <c r="H328" s="98"/>
      <c r="I328" s="98"/>
      <c r="J328" s="58"/>
    </row>
    <row r="329" spans="1:10" x14ac:dyDescent="0.2">
      <c r="A329" s="13" t="s">
        <v>26</v>
      </c>
      <c r="B329" s="14" t="s">
        <v>24</v>
      </c>
      <c r="C329" s="102">
        <f>F329</f>
        <v>12</v>
      </c>
      <c r="D329" s="103"/>
      <c r="E329" s="13"/>
      <c r="F329" s="102">
        <f>F331</f>
        <v>12</v>
      </c>
      <c r="G329" s="102"/>
      <c r="H329" s="102"/>
      <c r="I329" s="102"/>
      <c r="J329" s="67"/>
    </row>
    <row r="330" spans="1:10" x14ac:dyDescent="0.2">
      <c r="A330" s="200" t="s">
        <v>33</v>
      </c>
      <c r="B330" s="78" t="s">
        <v>23</v>
      </c>
      <c r="C330" s="79">
        <f>F330</f>
        <v>12</v>
      </c>
      <c r="D330" s="80"/>
      <c r="E330" s="81"/>
      <c r="F330" s="81">
        <f>F331</f>
        <v>12</v>
      </c>
      <c r="G330" s="8"/>
      <c r="H330" s="8"/>
      <c r="I330" s="8"/>
      <c r="J330" s="67"/>
    </row>
    <row r="331" spans="1:10" x14ac:dyDescent="0.2">
      <c r="A331" s="201"/>
      <c r="B331" s="82" t="s">
        <v>24</v>
      </c>
      <c r="C331" s="83">
        <f>F331</f>
        <v>12</v>
      </c>
      <c r="D331" s="84"/>
      <c r="E331" s="85"/>
      <c r="F331" s="85">
        <v>12</v>
      </c>
      <c r="G331" s="8"/>
      <c r="H331" s="8"/>
      <c r="I331" s="8"/>
      <c r="J331" s="67"/>
    </row>
    <row r="332" spans="1:10" x14ac:dyDescent="0.2">
      <c r="A332" s="202" t="s">
        <v>38</v>
      </c>
      <c r="B332" s="203"/>
      <c r="C332" s="203"/>
      <c r="D332" s="203"/>
      <c r="E332" s="203"/>
      <c r="F332" s="203"/>
      <c r="G332" s="203"/>
      <c r="H332" s="203"/>
      <c r="I332" s="203"/>
      <c r="J332" s="204"/>
    </row>
    <row r="333" spans="1:10" x14ac:dyDescent="0.2">
      <c r="A333" s="197" t="s">
        <v>35</v>
      </c>
      <c r="B333" s="198"/>
      <c r="C333" s="198"/>
      <c r="D333" s="198"/>
      <c r="E333" s="198"/>
      <c r="F333" s="198"/>
      <c r="G333" s="198"/>
      <c r="H333" s="198"/>
      <c r="I333" s="198"/>
      <c r="J333" s="199"/>
    </row>
    <row r="334" spans="1:10" x14ac:dyDescent="0.2">
      <c r="A334" s="90" t="s">
        <v>22</v>
      </c>
      <c r="B334" s="15" t="s">
        <v>23</v>
      </c>
      <c r="C334" s="98">
        <f>C335</f>
        <v>100</v>
      </c>
      <c r="D334" s="99">
        <v>0</v>
      </c>
      <c r="E334" s="98"/>
      <c r="F334" s="98">
        <f>F336</f>
        <v>100</v>
      </c>
      <c r="G334" s="11"/>
      <c r="H334" s="11"/>
      <c r="I334" s="11"/>
      <c r="J334" s="58"/>
    </row>
    <row r="335" spans="1:10" ht="13.5" thickBot="1" x14ac:dyDescent="0.25">
      <c r="A335" s="151"/>
      <c r="B335" s="15" t="s">
        <v>24</v>
      </c>
      <c r="C335" s="100">
        <f>C337</f>
        <v>100</v>
      </c>
      <c r="D335" s="101">
        <v>0</v>
      </c>
      <c r="E335" s="100"/>
      <c r="F335" s="100">
        <f>F337</f>
        <v>100</v>
      </c>
      <c r="G335" s="24"/>
      <c r="H335" s="24"/>
      <c r="I335" s="24"/>
      <c r="J335" s="63"/>
    </row>
    <row r="336" spans="1:10" ht="13.5" x14ac:dyDescent="0.25">
      <c r="A336" s="28" t="s">
        <v>90</v>
      </c>
      <c r="B336" s="15" t="s">
        <v>23</v>
      </c>
      <c r="C336" s="98">
        <f>F336</f>
        <v>100</v>
      </c>
      <c r="D336" s="99">
        <v>0</v>
      </c>
      <c r="E336" s="98"/>
      <c r="F336" s="98">
        <f>F337</f>
        <v>100</v>
      </c>
      <c r="G336" s="11"/>
      <c r="H336" s="11"/>
      <c r="I336" s="11"/>
      <c r="J336" s="58"/>
    </row>
    <row r="337" spans="1:24" x14ac:dyDescent="0.2">
      <c r="A337" s="44" t="s">
        <v>26</v>
      </c>
      <c r="B337" s="15" t="s">
        <v>24</v>
      </c>
      <c r="C337" s="102">
        <f>F337</f>
        <v>100</v>
      </c>
      <c r="D337" s="103">
        <v>0</v>
      </c>
      <c r="E337" s="102"/>
      <c r="F337" s="102">
        <f>F339</f>
        <v>100</v>
      </c>
      <c r="G337" s="13"/>
      <c r="H337" s="13"/>
      <c r="I337" s="13"/>
      <c r="J337" s="67"/>
    </row>
    <row r="338" spans="1:24" ht="13.5" customHeight="1" x14ac:dyDescent="0.2">
      <c r="A338" s="152" t="s">
        <v>30</v>
      </c>
      <c r="B338" s="78" t="s">
        <v>23</v>
      </c>
      <c r="C338" s="153">
        <f>F338</f>
        <v>100</v>
      </c>
      <c r="D338" s="154">
        <v>0</v>
      </c>
      <c r="E338" s="153"/>
      <c r="F338" s="153">
        <f>F339</f>
        <v>100</v>
      </c>
      <c r="G338" s="115"/>
      <c r="H338" s="115"/>
      <c r="I338" s="115"/>
      <c r="J338" s="72"/>
    </row>
    <row r="339" spans="1:24" x14ac:dyDescent="0.2">
      <c r="A339" s="89" t="s">
        <v>91</v>
      </c>
      <c r="B339" s="78" t="s">
        <v>24</v>
      </c>
      <c r="C339" s="155">
        <f>F339</f>
        <v>100</v>
      </c>
      <c r="D339" s="156">
        <v>0</v>
      </c>
      <c r="E339" s="155"/>
      <c r="F339" s="155">
        <v>100</v>
      </c>
      <c r="G339" s="13"/>
      <c r="H339" s="13"/>
      <c r="I339" s="13"/>
      <c r="J339" s="67"/>
    </row>
    <row r="340" spans="1:24" x14ac:dyDescent="0.2">
      <c r="A340" s="202" t="s">
        <v>40</v>
      </c>
      <c r="B340" s="203"/>
      <c r="C340" s="203"/>
      <c r="D340" s="203"/>
      <c r="E340" s="203"/>
      <c r="F340" s="203"/>
      <c r="G340" s="203"/>
      <c r="H340" s="203"/>
      <c r="I340" s="203"/>
      <c r="J340" s="204"/>
    </row>
    <row r="341" spans="1:24" x14ac:dyDescent="0.2">
      <c r="A341" s="197" t="s">
        <v>35</v>
      </c>
      <c r="B341" s="198"/>
      <c r="C341" s="198"/>
      <c r="D341" s="198"/>
      <c r="E341" s="198"/>
      <c r="F341" s="198"/>
      <c r="G341" s="198"/>
      <c r="H341" s="198"/>
      <c r="I341" s="198"/>
      <c r="J341" s="199"/>
    </row>
    <row r="342" spans="1:24" x14ac:dyDescent="0.2">
      <c r="A342" s="11" t="s">
        <v>22</v>
      </c>
      <c r="B342" s="12" t="s">
        <v>23</v>
      </c>
      <c r="C342" s="98">
        <f>C343</f>
        <v>978.09</v>
      </c>
      <c r="D342" s="99">
        <v>0</v>
      </c>
      <c r="E342" s="98"/>
      <c r="F342" s="98">
        <f>F344</f>
        <v>978.09</v>
      </c>
      <c r="G342" s="98">
        <f>G343</f>
        <v>950</v>
      </c>
      <c r="H342" s="98">
        <f>H343</f>
        <v>950</v>
      </c>
      <c r="I342" s="98">
        <f>I343</f>
        <v>950</v>
      </c>
      <c r="J342" s="58"/>
    </row>
    <row r="343" spans="1:24" ht="13.5" thickBot="1" x14ac:dyDescent="0.25">
      <c r="A343" s="24"/>
      <c r="B343" s="73" t="s">
        <v>24</v>
      </c>
      <c r="C343" s="100">
        <f>C345</f>
        <v>978.09</v>
      </c>
      <c r="D343" s="101">
        <v>0</v>
      </c>
      <c r="E343" s="100"/>
      <c r="F343" s="100">
        <f>F345</f>
        <v>978.09</v>
      </c>
      <c r="G343" s="100">
        <f>G345</f>
        <v>950</v>
      </c>
      <c r="H343" s="100">
        <f>H345</f>
        <v>950</v>
      </c>
      <c r="I343" s="100">
        <f>I345</f>
        <v>950</v>
      </c>
      <c r="J343" s="63"/>
    </row>
    <row r="344" spans="1:24" ht="13.5" x14ac:dyDescent="0.25">
      <c r="A344" s="28" t="s">
        <v>90</v>
      </c>
      <c r="B344" s="12" t="s">
        <v>23</v>
      </c>
      <c r="C344" s="98">
        <f>F344</f>
        <v>978.09</v>
      </c>
      <c r="D344" s="99">
        <v>0</v>
      </c>
      <c r="E344" s="98"/>
      <c r="F344" s="98">
        <f>F346</f>
        <v>978.09</v>
      </c>
      <c r="G344" s="98">
        <f>G345</f>
        <v>950</v>
      </c>
      <c r="H344" s="98">
        <f>H345</f>
        <v>950</v>
      </c>
      <c r="I344" s="98">
        <f>I345</f>
        <v>950</v>
      </c>
      <c r="J344" s="58"/>
    </row>
    <row r="345" spans="1:24" x14ac:dyDescent="0.2">
      <c r="A345" s="13" t="s">
        <v>26</v>
      </c>
      <c r="B345" s="14" t="s">
        <v>24</v>
      </c>
      <c r="C345" s="102">
        <f>F345</f>
        <v>978.09</v>
      </c>
      <c r="D345" s="103">
        <v>0</v>
      </c>
      <c r="E345" s="102"/>
      <c r="F345" s="102">
        <f>F347</f>
        <v>978.09</v>
      </c>
      <c r="G345" s="102">
        <f>G347</f>
        <v>950</v>
      </c>
      <c r="H345" s="102">
        <f>H347</f>
        <v>950</v>
      </c>
      <c r="I345" s="102">
        <f>I347</f>
        <v>950</v>
      </c>
      <c r="J345" s="67"/>
    </row>
    <row r="346" spans="1:24" x14ac:dyDescent="0.2">
      <c r="A346" s="38" t="s">
        <v>30</v>
      </c>
      <c r="B346" s="12" t="s">
        <v>23</v>
      </c>
      <c r="C346" s="98">
        <f>F346</f>
        <v>978.09</v>
      </c>
      <c r="D346" s="99">
        <v>0</v>
      </c>
      <c r="E346" s="98"/>
      <c r="F346" s="98">
        <f>F350</f>
        <v>978.09</v>
      </c>
      <c r="G346" s="98">
        <f>G347</f>
        <v>950</v>
      </c>
      <c r="H346" s="98">
        <f>H347</f>
        <v>950</v>
      </c>
      <c r="I346" s="98">
        <f>I347</f>
        <v>950</v>
      </c>
      <c r="J346" s="58"/>
    </row>
    <row r="347" spans="1:24" x14ac:dyDescent="0.2">
      <c r="A347" s="13"/>
      <c r="B347" s="14" t="s">
        <v>24</v>
      </c>
      <c r="C347" s="102">
        <f>F347</f>
        <v>978.09</v>
      </c>
      <c r="D347" s="103">
        <v>0</v>
      </c>
      <c r="E347" s="102"/>
      <c r="F347" s="102">
        <f>F351</f>
        <v>978.09</v>
      </c>
      <c r="G347" s="102">
        <f>G353</f>
        <v>950</v>
      </c>
      <c r="H347" s="102">
        <f>H353</f>
        <v>950</v>
      </c>
      <c r="I347" s="102">
        <f>I353</f>
        <v>950</v>
      </c>
      <c r="J347" s="67"/>
    </row>
    <row r="348" spans="1:24" x14ac:dyDescent="0.2">
      <c r="A348" s="194" t="s">
        <v>42</v>
      </c>
      <c r="B348" s="195"/>
      <c r="C348" s="195"/>
      <c r="D348" s="195"/>
      <c r="E348" s="195"/>
      <c r="F348" s="195"/>
      <c r="G348" s="195"/>
      <c r="H348" s="195"/>
      <c r="I348" s="195"/>
      <c r="J348" s="196"/>
      <c r="O348" s="1"/>
      <c r="P348" s="2"/>
      <c r="Q348" s="1"/>
      <c r="R348" s="1"/>
      <c r="S348" s="1"/>
      <c r="T348" s="1"/>
      <c r="U348" s="1"/>
      <c r="V348" s="1"/>
      <c r="W348" s="1"/>
    </row>
    <row r="349" spans="1:24" x14ac:dyDescent="0.2">
      <c r="A349" s="197" t="s">
        <v>35</v>
      </c>
      <c r="B349" s="198"/>
      <c r="C349" s="198"/>
      <c r="D349" s="198"/>
      <c r="E349" s="198"/>
      <c r="F349" s="198"/>
      <c r="G349" s="198"/>
      <c r="H349" s="198"/>
      <c r="I349" s="198"/>
      <c r="J349" s="199"/>
      <c r="O349" s="1"/>
      <c r="P349" s="2"/>
      <c r="Q349" s="1"/>
      <c r="R349" s="1"/>
      <c r="S349" s="1"/>
      <c r="T349" s="1"/>
      <c r="U349" s="1"/>
      <c r="V349" s="1"/>
      <c r="W349" s="1"/>
      <c r="X349" s="1"/>
    </row>
    <row r="350" spans="1:24" x14ac:dyDescent="0.2">
      <c r="A350" s="90" t="s">
        <v>22</v>
      </c>
      <c r="B350" s="15" t="s">
        <v>23</v>
      </c>
      <c r="C350" s="98">
        <f>C351</f>
        <v>978.09</v>
      </c>
      <c r="D350" s="99">
        <v>0</v>
      </c>
      <c r="E350" s="98"/>
      <c r="F350" s="98">
        <f>F352</f>
        <v>978.09</v>
      </c>
      <c r="G350" s="98">
        <f>G351</f>
        <v>950</v>
      </c>
      <c r="H350" s="98">
        <f>H351</f>
        <v>950</v>
      </c>
      <c r="I350" s="98">
        <f>I351</f>
        <v>950</v>
      </c>
      <c r="J350" s="58"/>
      <c r="O350" s="1"/>
      <c r="P350" s="2"/>
      <c r="Q350" s="1"/>
      <c r="R350" s="1"/>
      <c r="S350" s="1"/>
      <c r="T350" s="1"/>
      <c r="U350" s="1"/>
      <c r="V350" s="1"/>
      <c r="W350" s="1"/>
      <c r="X350" s="1"/>
    </row>
    <row r="351" spans="1:24" ht="13.5" thickBot="1" x14ac:dyDescent="0.25">
      <c r="A351" s="151"/>
      <c r="B351" s="15" t="s">
        <v>24</v>
      </c>
      <c r="C351" s="100">
        <f>C353</f>
        <v>978.09</v>
      </c>
      <c r="D351" s="101">
        <v>0</v>
      </c>
      <c r="E351" s="100"/>
      <c r="F351" s="100">
        <f>F353</f>
        <v>978.09</v>
      </c>
      <c r="G351" s="100">
        <f t="shared" ref="G351:I353" si="23">G353</f>
        <v>950</v>
      </c>
      <c r="H351" s="100">
        <f t="shared" si="23"/>
        <v>950</v>
      </c>
      <c r="I351" s="100">
        <f t="shared" si="23"/>
        <v>950</v>
      </c>
      <c r="J351" s="63"/>
    </row>
    <row r="352" spans="1:24" ht="13.5" x14ac:dyDescent="0.25">
      <c r="A352" s="28" t="s">
        <v>90</v>
      </c>
      <c r="B352" s="15" t="s">
        <v>23</v>
      </c>
      <c r="C352" s="98">
        <f t="shared" ref="C352:C385" si="24">F352</f>
        <v>978.09</v>
      </c>
      <c r="D352" s="99">
        <v>0</v>
      </c>
      <c r="E352" s="98"/>
      <c r="F352" s="98">
        <f>F353</f>
        <v>978.09</v>
      </c>
      <c r="G352" s="98">
        <f t="shared" si="23"/>
        <v>950</v>
      </c>
      <c r="H352" s="98">
        <f t="shared" si="23"/>
        <v>950</v>
      </c>
      <c r="I352" s="98">
        <f t="shared" si="23"/>
        <v>950</v>
      </c>
      <c r="J352" s="58"/>
    </row>
    <row r="353" spans="1:24" x14ac:dyDescent="0.2">
      <c r="A353" s="44" t="s">
        <v>26</v>
      </c>
      <c r="B353" s="15" t="s">
        <v>24</v>
      </c>
      <c r="C353" s="102">
        <f t="shared" si="24"/>
        <v>978.09</v>
      </c>
      <c r="D353" s="103">
        <v>0</v>
      </c>
      <c r="E353" s="102"/>
      <c r="F353" s="102">
        <f>F355</f>
        <v>978.09</v>
      </c>
      <c r="G353" s="102">
        <f t="shared" si="23"/>
        <v>950</v>
      </c>
      <c r="H353" s="102">
        <f t="shared" si="23"/>
        <v>950</v>
      </c>
      <c r="I353" s="102">
        <f t="shared" si="23"/>
        <v>950</v>
      </c>
      <c r="J353" s="67"/>
    </row>
    <row r="354" spans="1:24" x14ac:dyDescent="0.2">
      <c r="A354" s="152" t="s">
        <v>30</v>
      </c>
      <c r="B354" s="78" t="s">
        <v>23</v>
      </c>
      <c r="C354" s="153">
        <f t="shared" si="24"/>
        <v>978.09</v>
      </c>
      <c r="D354" s="154">
        <v>0</v>
      </c>
      <c r="E354" s="153"/>
      <c r="F354" s="153">
        <f>F355</f>
        <v>978.09</v>
      </c>
      <c r="G354" s="113">
        <f>G355</f>
        <v>950</v>
      </c>
      <c r="H354" s="113">
        <f>H355</f>
        <v>950</v>
      </c>
      <c r="I354" s="113">
        <f>I355</f>
        <v>950</v>
      </c>
      <c r="J354" s="72"/>
    </row>
    <row r="355" spans="1:24" x14ac:dyDescent="0.2">
      <c r="A355" s="89" t="s">
        <v>92</v>
      </c>
      <c r="B355" s="78" t="s">
        <v>24</v>
      </c>
      <c r="C355" s="155">
        <f t="shared" si="24"/>
        <v>978.09</v>
      </c>
      <c r="D355" s="156">
        <v>0</v>
      </c>
      <c r="E355" s="155"/>
      <c r="F355" s="155">
        <f>F357+F359+F361+F363+F365+F367+F369+F371+F373+F375+F377+F379+F381+F383+F385</f>
        <v>978.09</v>
      </c>
      <c r="G355" s="102">
        <v>950</v>
      </c>
      <c r="H355" s="102">
        <v>950</v>
      </c>
      <c r="I355" s="102">
        <v>950</v>
      </c>
      <c r="J355" s="67"/>
    </row>
    <row r="356" spans="1:24" x14ac:dyDescent="0.2">
      <c r="A356" s="192" t="s">
        <v>93</v>
      </c>
      <c r="B356" s="15" t="s">
        <v>23</v>
      </c>
      <c r="C356" s="102">
        <f t="shared" si="24"/>
        <v>46</v>
      </c>
      <c r="D356" s="103"/>
      <c r="E356" s="102"/>
      <c r="F356" s="102">
        <f>F357</f>
        <v>46</v>
      </c>
      <c r="G356" s="13"/>
      <c r="H356" s="13"/>
      <c r="I356" s="13"/>
      <c r="J356" s="67"/>
      <c r="O356" s="1"/>
      <c r="P356" s="2"/>
      <c r="Q356" s="1"/>
      <c r="R356" s="1"/>
      <c r="S356" s="1"/>
      <c r="T356" s="1"/>
      <c r="U356" s="1"/>
      <c r="V356" s="1"/>
      <c r="W356" s="1"/>
      <c r="X356" s="1"/>
    </row>
    <row r="357" spans="1:24" x14ac:dyDescent="0.2">
      <c r="A357" s="193"/>
      <c r="B357" s="15" t="s">
        <v>24</v>
      </c>
      <c r="C357" s="102">
        <f t="shared" si="24"/>
        <v>46</v>
      </c>
      <c r="D357" s="103"/>
      <c r="E357" s="102"/>
      <c r="F357" s="102">
        <v>46</v>
      </c>
      <c r="G357" s="13"/>
      <c r="H357" s="13"/>
      <c r="I357" s="13"/>
      <c r="J357" s="67"/>
      <c r="O357" s="1"/>
      <c r="P357" s="2"/>
      <c r="Q357" s="1"/>
      <c r="R357" s="1"/>
      <c r="S357" s="1"/>
      <c r="T357" s="1"/>
      <c r="U357" s="1"/>
      <c r="V357" s="1"/>
      <c r="W357" s="1"/>
      <c r="X357" s="1"/>
    </row>
    <row r="358" spans="1:24" x14ac:dyDescent="0.2">
      <c r="A358" s="192" t="s">
        <v>94</v>
      </c>
      <c r="B358" s="15" t="s">
        <v>23</v>
      </c>
      <c r="C358" s="102">
        <f t="shared" si="24"/>
        <v>183</v>
      </c>
      <c r="D358" s="103"/>
      <c r="E358" s="102"/>
      <c r="F358" s="102">
        <f>F359</f>
        <v>183</v>
      </c>
      <c r="G358" s="13"/>
      <c r="H358" s="13"/>
      <c r="I358" s="13"/>
      <c r="J358" s="67"/>
      <c r="O358" s="1"/>
      <c r="P358" s="2"/>
      <c r="Q358" s="1"/>
      <c r="R358" s="1"/>
      <c r="S358" s="1"/>
      <c r="T358" s="1"/>
      <c r="U358" s="1"/>
      <c r="V358" s="1"/>
      <c r="W358" s="1"/>
      <c r="X358" s="1"/>
    </row>
    <row r="359" spans="1:24" x14ac:dyDescent="0.2">
      <c r="A359" s="193"/>
      <c r="B359" s="15" t="s">
        <v>24</v>
      </c>
      <c r="C359" s="102">
        <f t="shared" si="24"/>
        <v>183</v>
      </c>
      <c r="D359" s="103"/>
      <c r="E359" s="102"/>
      <c r="F359" s="102">
        <v>183</v>
      </c>
      <c r="G359" s="13"/>
      <c r="H359" s="13"/>
      <c r="I359" s="13"/>
      <c r="J359" s="67"/>
      <c r="O359" s="1"/>
      <c r="P359" s="2"/>
      <c r="Q359" s="1"/>
      <c r="R359" s="1"/>
      <c r="S359" s="1"/>
      <c r="T359" s="1"/>
      <c r="U359" s="1"/>
      <c r="V359" s="1"/>
      <c r="W359" s="1"/>
      <c r="X359" s="1"/>
    </row>
    <row r="360" spans="1:24" x14ac:dyDescent="0.2">
      <c r="A360" s="192" t="s">
        <v>139</v>
      </c>
      <c r="B360" s="15" t="s">
        <v>23</v>
      </c>
      <c r="C360" s="102">
        <f>C361</f>
        <v>107.09</v>
      </c>
      <c r="D360" s="103"/>
      <c r="E360" s="102"/>
      <c r="F360" s="102">
        <f>F361</f>
        <v>107.09</v>
      </c>
      <c r="G360" s="13"/>
      <c r="H360" s="13"/>
      <c r="I360" s="13"/>
      <c r="J360" s="67"/>
    </row>
    <row r="361" spans="1:24" x14ac:dyDescent="0.2">
      <c r="A361" s="193"/>
      <c r="B361" s="15" t="s">
        <v>24</v>
      </c>
      <c r="C361" s="102">
        <f>F361</f>
        <v>107.09</v>
      </c>
      <c r="D361" s="103"/>
      <c r="E361" s="102"/>
      <c r="F361" s="102">
        <v>107.09</v>
      </c>
      <c r="G361" s="13"/>
      <c r="H361" s="13"/>
      <c r="I361" s="13"/>
      <c r="J361" s="67"/>
    </row>
    <row r="362" spans="1:24" x14ac:dyDescent="0.2">
      <c r="A362" s="192" t="s">
        <v>95</v>
      </c>
      <c r="B362" s="15" t="s">
        <v>23</v>
      </c>
      <c r="C362" s="49">
        <f t="shared" si="24"/>
        <v>18</v>
      </c>
      <c r="D362" s="48"/>
      <c r="E362" s="49"/>
      <c r="F362" s="49">
        <f>F363</f>
        <v>18</v>
      </c>
      <c r="G362" s="77"/>
      <c r="H362" s="77"/>
      <c r="I362" s="77"/>
      <c r="J362" s="77"/>
      <c r="M362" s="1"/>
      <c r="N362" s="2"/>
      <c r="O362" s="1"/>
      <c r="P362" s="1"/>
      <c r="Q362" s="1"/>
      <c r="R362" s="1"/>
      <c r="S362" s="1"/>
      <c r="T362" s="1"/>
      <c r="U362" s="1"/>
    </row>
    <row r="363" spans="1:24" x14ac:dyDescent="0.2">
      <c r="A363" s="193"/>
      <c r="B363" s="15" t="s">
        <v>24</v>
      </c>
      <c r="C363" s="49">
        <f t="shared" si="24"/>
        <v>18</v>
      </c>
      <c r="D363" s="48"/>
      <c r="E363" s="49"/>
      <c r="F363" s="49">
        <v>18</v>
      </c>
      <c r="G363" s="77"/>
      <c r="H363" s="77"/>
      <c r="I363" s="77"/>
      <c r="J363" s="77"/>
      <c r="M363" s="1"/>
      <c r="N363" s="2"/>
      <c r="O363" s="1"/>
      <c r="P363" s="1"/>
      <c r="Q363" s="1"/>
      <c r="R363" s="1"/>
      <c r="S363" s="1"/>
      <c r="T363" s="1"/>
      <c r="U363" s="1"/>
    </row>
    <row r="364" spans="1:24" x14ac:dyDescent="0.2">
      <c r="A364" s="192" t="s">
        <v>96</v>
      </c>
      <c r="B364" s="15" t="s">
        <v>23</v>
      </c>
      <c r="C364" s="49">
        <f t="shared" si="24"/>
        <v>80</v>
      </c>
      <c r="D364" s="48"/>
      <c r="E364" s="49"/>
      <c r="F364" s="49">
        <f>F365</f>
        <v>80</v>
      </c>
      <c r="G364" s="77"/>
      <c r="H364" s="77"/>
      <c r="I364" s="77"/>
      <c r="J364" s="77"/>
    </row>
    <row r="365" spans="1:24" x14ac:dyDescent="0.2">
      <c r="A365" s="193"/>
      <c r="B365" s="15" t="s">
        <v>24</v>
      </c>
      <c r="C365" s="49">
        <f t="shared" si="24"/>
        <v>80</v>
      </c>
      <c r="D365" s="48"/>
      <c r="E365" s="49"/>
      <c r="F365" s="49">
        <v>80</v>
      </c>
      <c r="G365" s="77"/>
      <c r="H365" s="77"/>
      <c r="I365" s="77"/>
      <c r="J365" s="77"/>
    </row>
    <row r="366" spans="1:24" x14ac:dyDescent="0.2">
      <c r="A366" s="190" t="s">
        <v>97</v>
      </c>
      <c r="B366" s="15" t="s">
        <v>23</v>
      </c>
      <c r="C366" s="54">
        <f t="shared" si="24"/>
        <v>60</v>
      </c>
      <c r="D366" s="53"/>
      <c r="E366" s="54"/>
      <c r="F366" s="54">
        <f>F367</f>
        <v>60</v>
      </c>
      <c r="G366" s="77"/>
      <c r="H366" s="77"/>
      <c r="I366" s="77"/>
      <c r="J366" s="77"/>
      <c r="L366" s="1"/>
    </row>
    <row r="367" spans="1:24" x14ac:dyDescent="0.2">
      <c r="A367" s="191"/>
      <c r="B367" s="15" t="s">
        <v>24</v>
      </c>
      <c r="C367" s="49">
        <f t="shared" si="24"/>
        <v>60</v>
      </c>
      <c r="D367" s="48"/>
      <c r="E367" s="49"/>
      <c r="F367" s="49">
        <v>60</v>
      </c>
      <c r="G367" s="77"/>
      <c r="H367" s="77"/>
      <c r="I367" s="77"/>
      <c r="J367" s="77"/>
    </row>
    <row r="368" spans="1:24" ht="12.75" customHeight="1" x14ac:dyDescent="0.2">
      <c r="A368" s="190" t="s">
        <v>98</v>
      </c>
      <c r="B368" s="15" t="s">
        <v>23</v>
      </c>
      <c r="C368" s="49">
        <f t="shared" si="24"/>
        <v>140</v>
      </c>
      <c r="D368" s="48"/>
      <c r="E368" s="49"/>
      <c r="F368" s="49">
        <f>F369</f>
        <v>140</v>
      </c>
      <c r="G368" s="77"/>
      <c r="H368" s="77"/>
      <c r="I368" s="77"/>
      <c r="J368" s="77"/>
      <c r="O368" s="147"/>
    </row>
    <row r="369" spans="1:26" x14ac:dyDescent="0.2">
      <c r="A369" s="191"/>
      <c r="B369" s="15" t="s">
        <v>24</v>
      </c>
      <c r="C369" s="49">
        <f t="shared" si="24"/>
        <v>140</v>
      </c>
      <c r="D369" s="48"/>
      <c r="E369" s="49"/>
      <c r="F369" s="49">
        <v>140</v>
      </c>
      <c r="G369" s="77"/>
      <c r="H369" s="77"/>
      <c r="I369" s="77"/>
      <c r="J369" s="77"/>
      <c r="L369" s="1"/>
    </row>
    <row r="370" spans="1:26" x14ac:dyDescent="0.2">
      <c r="A370" s="190" t="s">
        <v>99</v>
      </c>
      <c r="B370" s="15" t="s">
        <v>23</v>
      </c>
      <c r="C370" s="49">
        <f t="shared" si="24"/>
        <v>5</v>
      </c>
      <c r="D370" s="48"/>
      <c r="E370" s="49"/>
      <c r="F370" s="49">
        <f>F371</f>
        <v>5</v>
      </c>
      <c r="G370" s="77"/>
      <c r="H370" s="77"/>
      <c r="I370" s="77"/>
      <c r="J370" s="77"/>
      <c r="L370" s="1"/>
    </row>
    <row r="371" spans="1:26" x14ac:dyDescent="0.2">
      <c r="A371" s="191"/>
      <c r="B371" s="15" t="s">
        <v>24</v>
      </c>
      <c r="C371" s="49">
        <f t="shared" si="24"/>
        <v>5</v>
      </c>
      <c r="D371" s="48"/>
      <c r="E371" s="49"/>
      <c r="F371" s="49">
        <v>5</v>
      </c>
      <c r="G371" s="77"/>
      <c r="H371" s="77"/>
      <c r="I371" s="77"/>
      <c r="J371" s="77"/>
      <c r="L371" s="1"/>
    </row>
    <row r="372" spans="1:26" x14ac:dyDescent="0.2">
      <c r="A372" s="190" t="s">
        <v>100</v>
      </c>
      <c r="B372" s="15" t="s">
        <v>23</v>
      </c>
      <c r="C372" s="49">
        <f t="shared" si="24"/>
        <v>35</v>
      </c>
      <c r="D372" s="48"/>
      <c r="E372" s="49"/>
      <c r="F372" s="49">
        <f>F373</f>
        <v>35</v>
      </c>
      <c r="G372" s="77"/>
      <c r="H372" s="77"/>
      <c r="I372" s="77"/>
      <c r="J372" s="77"/>
      <c r="L372" s="1"/>
    </row>
    <row r="373" spans="1:26" x14ac:dyDescent="0.2">
      <c r="A373" s="191"/>
      <c r="B373" s="15" t="s">
        <v>24</v>
      </c>
      <c r="C373" s="49">
        <f t="shared" si="24"/>
        <v>35</v>
      </c>
      <c r="D373" s="48"/>
      <c r="E373" s="49"/>
      <c r="F373" s="49">
        <v>35</v>
      </c>
      <c r="G373" s="77"/>
      <c r="H373" s="77"/>
      <c r="I373" s="77"/>
      <c r="J373" s="77"/>
      <c r="L373" s="1"/>
    </row>
    <row r="374" spans="1:26" x14ac:dyDescent="0.2">
      <c r="A374" s="190" t="s">
        <v>101</v>
      </c>
      <c r="B374" s="15" t="s">
        <v>23</v>
      </c>
      <c r="C374" s="49">
        <f t="shared" si="24"/>
        <v>80</v>
      </c>
      <c r="D374" s="48"/>
      <c r="E374" s="49"/>
      <c r="F374" s="49">
        <f>F375</f>
        <v>80</v>
      </c>
      <c r="G374" s="77"/>
      <c r="H374" s="77"/>
      <c r="I374" s="77"/>
      <c r="J374" s="77"/>
      <c r="L374" s="1"/>
    </row>
    <row r="375" spans="1:26" x14ac:dyDescent="0.2">
      <c r="A375" s="191"/>
      <c r="B375" s="15" t="s">
        <v>24</v>
      </c>
      <c r="C375" s="49">
        <f t="shared" si="24"/>
        <v>80</v>
      </c>
      <c r="D375" s="48"/>
      <c r="E375" s="49"/>
      <c r="F375" s="49">
        <v>80</v>
      </c>
      <c r="G375" s="77"/>
      <c r="H375" s="77"/>
      <c r="I375" s="77"/>
      <c r="J375" s="77"/>
      <c r="L375" s="1"/>
    </row>
    <row r="376" spans="1:26" x14ac:dyDescent="0.2">
      <c r="A376" s="190" t="s">
        <v>102</v>
      </c>
      <c r="B376" s="15" t="s">
        <v>23</v>
      </c>
      <c r="C376" s="49">
        <f t="shared" si="24"/>
        <v>75</v>
      </c>
      <c r="D376" s="48"/>
      <c r="E376" s="49"/>
      <c r="F376" s="49">
        <f>F377</f>
        <v>75</v>
      </c>
      <c r="G376" s="77"/>
      <c r="H376" s="77"/>
      <c r="I376" s="77"/>
      <c r="J376" s="77"/>
      <c r="L376" s="1"/>
    </row>
    <row r="377" spans="1:26" x14ac:dyDescent="0.2">
      <c r="A377" s="191"/>
      <c r="B377" s="15" t="s">
        <v>24</v>
      </c>
      <c r="C377" s="49">
        <f t="shared" si="24"/>
        <v>75</v>
      </c>
      <c r="D377" s="48"/>
      <c r="E377" s="49"/>
      <c r="F377" s="49">
        <v>75</v>
      </c>
      <c r="G377" s="77"/>
      <c r="H377" s="77"/>
      <c r="I377" s="77"/>
      <c r="J377" s="77"/>
      <c r="L377" s="1"/>
    </row>
    <row r="378" spans="1:26" x14ac:dyDescent="0.2">
      <c r="A378" s="190" t="s">
        <v>103</v>
      </c>
      <c r="B378" s="15" t="s">
        <v>23</v>
      </c>
      <c r="C378" s="49">
        <f t="shared" si="24"/>
        <v>29</v>
      </c>
      <c r="D378" s="48"/>
      <c r="E378" s="49"/>
      <c r="F378" s="49">
        <f>F379</f>
        <v>29</v>
      </c>
      <c r="G378" s="77"/>
      <c r="H378" s="77"/>
      <c r="I378" s="77"/>
      <c r="J378" s="77"/>
      <c r="L378" s="1"/>
    </row>
    <row r="379" spans="1:26" x14ac:dyDescent="0.2">
      <c r="A379" s="191"/>
      <c r="B379" s="15" t="s">
        <v>24</v>
      </c>
      <c r="C379" s="49">
        <f t="shared" si="24"/>
        <v>29</v>
      </c>
      <c r="D379" s="48"/>
      <c r="E379" s="49"/>
      <c r="F379" s="49">
        <v>29</v>
      </c>
      <c r="G379" s="77"/>
      <c r="H379" s="77"/>
      <c r="I379" s="77"/>
      <c r="J379" s="77"/>
      <c r="L379" s="1"/>
    </row>
    <row r="380" spans="1:26" x14ac:dyDescent="0.2">
      <c r="A380" s="190" t="s">
        <v>104</v>
      </c>
      <c r="B380" s="15" t="s">
        <v>23</v>
      </c>
      <c r="C380" s="49">
        <f t="shared" si="24"/>
        <v>15</v>
      </c>
      <c r="D380" s="48"/>
      <c r="E380" s="49"/>
      <c r="F380" s="49">
        <f>F381</f>
        <v>15</v>
      </c>
      <c r="G380" s="77"/>
      <c r="H380" s="77"/>
      <c r="I380" s="77"/>
      <c r="J380" s="77"/>
      <c r="L380" s="1"/>
    </row>
    <row r="381" spans="1:26" x14ac:dyDescent="0.2">
      <c r="A381" s="191"/>
      <c r="B381" s="15" t="s">
        <v>24</v>
      </c>
      <c r="C381" s="49">
        <f t="shared" si="24"/>
        <v>15</v>
      </c>
      <c r="D381" s="48"/>
      <c r="E381" s="49"/>
      <c r="F381" s="49">
        <v>15</v>
      </c>
      <c r="G381" s="77"/>
      <c r="H381" s="77"/>
      <c r="I381" s="77"/>
      <c r="J381" s="77"/>
      <c r="L381" s="1"/>
    </row>
    <row r="382" spans="1:26" x14ac:dyDescent="0.2">
      <c r="A382" s="190" t="s">
        <v>105</v>
      </c>
      <c r="B382" s="15" t="s">
        <v>23</v>
      </c>
      <c r="C382" s="49">
        <f t="shared" si="24"/>
        <v>100</v>
      </c>
      <c r="D382" s="48"/>
      <c r="E382" s="49"/>
      <c r="F382" s="49">
        <f>F383</f>
        <v>100</v>
      </c>
      <c r="G382" s="77"/>
      <c r="H382" s="77"/>
      <c r="I382" s="77"/>
      <c r="J382" s="77"/>
      <c r="L382" s="1"/>
    </row>
    <row r="383" spans="1:26" x14ac:dyDescent="0.2">
      <c r="A383" s="191"/>
      <c r="B383" s="15" t="s">
        <v>24</v>
      </c>
      <c r="C383" s="49">
        <f t="shared" si="24"/>
        <v>100</v>
      </c>
      <c r="D383" s="48"/>
      <c r="E383" s="49"/>
      <c r="F383" s="49">
        <v>100</v>
      </c>
      <c r="G383" s="77"/>
      <c r="H383" s="77"/>
      <c r="I383" s="77"/>
      <c r="J383" s="77"/>
      <c r="L383" s="1"/>
      <c r="R383" s="1"/>
      <c r="S383" s="2"/>
      <c r="T383" s="1"/>
      <c r="U383" s="1"/>
      <c r="V383" s="1"/>
      <c r="W383" s="1"/>
      <c r="X383" s="1"/>
      <c r="Y383" s="1"/>
      <c r="Z383" s="1"/>
    </row>
    <row r="384" spans="1:26" x14ac:dyDescent="0.2">
      <c r="A384" s="190" t="s">
        <v>106</v>
      </c>
      <c r="B384" s="15" t="s">
        <v>23</v>
      </c>
      <c r="C384" s="49">
        <f t="shared" si="24"/>
        <v>5</v>
      </c>
      <c r="D384" s="48"/>
      <c r="E384" s="49"/>
      <c r="F384" s="49">
        <f>F385</f>
        <v>5</v>
      </c>
      <c r="G384" s="77"/>
      <c r="H384" s="77"/>
      <c r="I384" s="77"/>
      <c r="J384" s="77"/>
      <c r="L384" s="1"/>
      <c r="R384" s="1"/>
      <c r="S384" s="2"/>
      <c r="T384" s="1"/>
      <c r="U384" s="1"/>
      <c r="V384" s="1"/>
      <c r="W384" s="1"/>
      <c r="X384" s="1"/>
      <c r="Y384" s="1"/>
      <c r="Z384" s="1"/>
    </row>
    <row r="385" spans="1:26" x14ac:dyDescent="0.2">
      <c r="A385" s="191"/>
      <c r="B385" s="15" t="s">
        <v>24</v>
      </c>
      <c r="C385" s="49">
        <f t="shared" si="24"/>
        <v>5</v>
      </c>
      <c r="D385" s="48"/>
      <c r="E385" s="49"/>
      <c r="F385" s="49">
        <v>5</v>
      </c>
      <c r="G385" s="77"/>
      <c r="H385" s="77"/>
      <c r="I385" s="77"/>
      <c r="J385" s="77"/>
      <c r="L385" s="1"/>
      <c r="R385" s="1"/>
      <c r="S385" s="2"/>
      <c r="T385" s="1"/>
      <c r="U385" s="1"/>
      <c r="V385" s="1"/>
      <c r="W385" s="1"/>
      <c r="X385" s="1"/>
      <c r="Y385" s="1"/>
      <c r="Z385" s="1"/>
    </row>
    <row r="386" spans="1:26" x14ac:dyDescent="0.2">
      <c r="A386" s="157"/>
      <c r="B386" s="2"/>
      <c r="C386" s="109"/>
      <c r="D386" s="110"/>
      <c r="E386" s="109"/>
      <c r="F386" s="109"/>
      <c r="G386" s="1"/>
      <c r="H386" s="1"/>
      <c r="I386" s="1"/>
      <c r="J386" s="1"/>
      <c r="L386" s="1"/>
    </row>
    <row r="387" spans="1:26" x14ac:dyDescent="0.2">
      <c r="A387" s="2" t="s">
        <v>107</v>
      </c>
      <c r="B387" s="2"/>
      <c r="C387" s="2"/>
      <c r="D387" s="1"/>
      <c r="E387" s="1"/>
      <c r="F387" s="1"/>
      <c r="G387" s="1"/>
      <c r="H387" s="1" t="s">
        <v>108</v>
      </c>
      <c r="I387" s="1"/>
      <c r="J387" s="1"/>
      <c r="L387" s="1"/>
    </row>
    <row r="388" spans="1:26" ht="15" x14ac:dyDescent="0.25">
      <c r="A388" s="2" t="s">
        <v>109</v>
      </c>
      <c r="B388" s="2"/>
      <c r="C388" s="2"/>
      <c r="D388" s="1"/>
      <c r="E388" s="1"/>
      <c r="F388" s="1"/>
      <c r="G388" s="1"/>
      <c r="H388" s="1" t="s">
        <v>110</v>
      </c>
      <c r="I388" s="1"/>
      <c r="J388" s="1"/>
      <c r="L388" s="158"/>
      <c r="M388" s="158"/>
      <c r="N388" s="3"/>
      <c r="O388" s="3"/>
      <c r="P388" s="3"/>
      <c r="Q388" s="3"/>
      <c r="R388" s="3"/>
      <c r="S388" s="3"/>
      <c r="T388" s="1"/>
      <c r="U388" s="1"/>
    </row>
    <row r="389" spans="1:26" ht="15" x14ac:dyDescent="0.25">
      <c r="A389" s="1"/>
      <c r="B389" s="2"/>
      <c r="C389" s="1"/>
      <c r="D389" s="1"/>
      <c r="E389" s="1"/>
      <c r="F389" s="1"/>
      <c r="G389" s="1"/>
      <c r="H389" s="1"/>
      <c r="I389" s="1"/>
      <c r="J389" s="1"/>
      <c r="L389" s="3"/>
      <c r="M389" s="3"/>
      <c r="N389" s="3"/>
      <c r="O389" s="3"/>
      <c r="P389" s="3"/>
      <c r="Q389" s="3"/>
      <c r="R389" s="3"/>
      <c r="S389" s="3"/>
      <c r="T389" s="1"/>
      <c r="U389" s="1"/>
    </row>
    <row r="390" spans="1:26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</row>
    <row r="391" spans="1:26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M391" s="2"/>
      <c r="N391" s="2"/>
      <c r="O391" s="1"/>
      <c r="P391" s="1"/>
      <c r="Q391" s="1"/>
      <c r="R391" s="1"/>
      <c r="S391" s="1"/>
      <c r="T391" s="1"/>
      <c r="U391" s="1"/>
    </row>
    <row r="392" spans="1:26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M392" s="2"/>
      <c r="N392" s="2"/>
      <c r="O392" s="1"/>
      <c r="P392" s="1"/>
      <c r="Q392" s="1"/>
      <c r="R392" s="1"/>
      <c r="S392" s="1"/>
      <c r="T392" s="1"/>
      <c r="U392" s="1"/>
    </row>
    <row r="393" spans="1:26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</row>
    <row r="394" spans="1:26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</row>
    <row r="395" spans="1:26" x14ac:dyDescent="0.2">
      <c r="A395" s="2"/>
      <c r="B395" s="2"/>
      <c r="C395" s="1"/>
      <c r="D395" s="1"/>
      <c r="E395" s="2"/>
      <c r="F395" s="1"/>
      <c r="G395" s="1"/>
      <c r="H395" s="1"/>
      <c r="J395" s="1"/>
      <c r="O395" s="147"/>
    </row>
    <row r="396" spans="1:26" x14ac:dyDescent="0.2">
      <c r="A396" s="159"/>
      <c r="B396" s="2"/>
      <c r="C396" s="2"/>
      <c r="D396" s="1"/>
      <c r="E396" s="2"/>
      <c r="F396" s="2"/>
      <c r="G396" s="1"/>
      <c r="H396" s="1"/>
      <c r="I396" s="1"/>
      <c r="J396" s="1"/>
      <c r="L396" s="1"/>
      <c r="M396" s="2"/>
      <c r="N396" s="1"/>
      <c r="O396" s="1"/>
      <c r="P396" s="1"/>
      <c r="Q396" s="1"/>
      <c r="R396" s="1"/>
      <c r="S396" s="1"/>
      <c r="T396" s="1"/>
    </row>
    <row r="397" spans="1:26" x14ac:dyDescent="0.2">
      <c r="B397" s="2"/>
      <c r="C397" s="2"/>
      <c r="D397" s="1"/>
      <c r="E397" s="1"/>
      <c r="F397" s="1"/>
      <c r="G397" s="1"/>
      <c r="H397" s="1"/>
      <c r="I397" s="1"/>
      <c r="J397" s="1"/>
      <c r="L397" s="1"/>
      <c r="M397" s="2"/>
      <c r="N397" s="1"/>
      <c r="O397" s="1"/>
      <c r="P397" s="1"/>
      <c r="Q397" s="1"/>
      <c r="R397" s="1"/>
      <c r="S397" s="1"/>
      <c r="T397" s="1"/>
    </row>
    <row r="398" spans="1:26" x14ac:dyDescent="0.2">
      <c r="A398" s="160"/>
      <c r="B398" s="2"/>
      <c r="C398" s="109"/>
      <c r="D398" s="110"/>
      <c r="E398" s="109"/>
      <c r="F398" s="109"/>
      <c r="G398" s="1"/>
      <c r="H398" s="1"/>
      <c r="I398" s="1"/>
      <c r="J398" s="1"/>
      <c r="L398" s="1"/>
      <c r="M398" s="2"/>
      <c r="N398" s="1"/>
      <c r="O398" s="1"/>
      <c r="P398" s="1"/>
      <c r="Q398" s="1"/>
      <c r="R398" s="1"/>
      <c r="S398" s="1"/>
      <c r="T398" s="1"/>
    </row>
    <row r="399" spans="1:26" x14ac:dyDescent="0.2">
      <c r="A399" s="160"/>
      <c r="B399" s="2"/>
      <c r="C399" s="109"/>
      <c r="D399" s="110"/>
      <c r="E399" s="109"/>
      <c r="F399" s="109"/>
      <c r="G399" s="1"/>
      <c r="H399" s="1"/>
      <c r="I399" s="1"/>
      <c r="J399" s="1"/>
    </row>
    <row r="400" spans="1:26" x14ac:dyDescent="0.2">
      <c r="A400" s="160"/>
      <c r="B400" s="2"/>
      <c r="C400" s="109"/>
      <c r="D400" s="110"/>
      <c r="E400" s="109"/>
      <c r="F400" s="109"/>
      <c r="G400" s="1"/>
      <c r="H400" s="1"/>
      <c r="I400" s="1"/>
      <c r="J400" s="1"/>
    </row>
    <row r="401" spans="1:22" x14ac:dyDescent="0.2">
      <c r="A401" s="1"/>
      <c r="B401" s="2"/>
      <c r="C401" s="1"/>
      <c r="D401" s="2"/>
      <c r="E401" s="1"/>
      <c r="F401" s="1"/>
      <c r="G401" s="1"/>
      <c r="H401" s="1"/>
      <c r="I401" s="1"/>
      <c r="J401" s="1"/>
    </row>
    <row r="402" spans="1:22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N402" s="1"/>
      <c r="O402" s="2"/>
      <c r="P402" s="1"/>
      <c r="Q402" s="1"/>
      <c r="R402" s="1"/>
      <c r="S402" s="1"/>
      <c r="T402" s="1"/>
      <c r="U402" s="1"/>
      <c r="V402" s="1"/>
    </row>
    <row r="403" spans="1:22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N403" s="1"/>
      <c r="O403" s="2"/>
      <c r="P403" s="1"/>
      <c r="Q403" s="1"/>
      <c r="R403" s="1"/>
      <c r="S403" s="1"/>
      <c r="T403" s="1"/>
      <c r="U403" s="1"/>
      <c r="V403" s="1"/>
    </row>
  </sheetData>
  <mergeCells count="127">
    <mergeCell ref="A7:J7"/>
    <mergeCell ref="D9:D12"/>
    <mergeCell ref="E9:E12"/>
    <mergeCell ref="F9:F12"/>
    <mergeCell ref="G9:G12"/>
    <mergeCell ref="H9:H12"/>
    <mergeCell ref="I9:I12"/>
    <mergeCell ref="J9:J12"/>
    <mergeCell ref="A38:A39"/>
    <mergeCell ref="A40:A41"/>
    <mergeCell ref="A42:A43"/>
    <mergeCell ref="A46:J46"/>
    <mergeCell ref="A47:J47"/>
    <mergeCell ref="A56:A57"/>
    <mergeCell ref="A18:A19"/>
    <mergeCell ref="A20:A21"/>
    <mergeCell ref="A22:A23"/>
    <mergeCell ref="A28:A29"/>
    <mergeCell ref="A32:J32"/>
    <mergeCell ref="A33:J33"/>
    <mergeCell ref="A89:A90"/>
    <mergeCell ref="A91:J91"/>
    <mergeCell ref="A92:J92"/>
    <mergeCell ref="A99:J99"/>
    <mergeCell ref="A104:A105"/>
    <mergeCell ref="A106:J106"/>
    <mergeCell ref="A58:A59"/>
    <mergeCell ref="A60:J60"/>
    <mergeCell ref="A61:J61"/>
    <mergeCell ref="A74:J74"/>
    <mergeCell ref="A75:J75"/>
    <mergeCell ref="A88:J88"/>
    <mergeCell ref="A131:J131"/>
    <mergeCell ref="A138:J138"/>
    <mergeCell ref="A139:J139"/>
    <mergeCell ref="A144:A145"/>
    <mergeCell ref="A146:A147"/>
    <mergeCell ref="A148:J148"/>
    <mergeCell ref="A107:J107"/>
    <mergeCell ref="A114:J114"/>
    <mergeCell ref="A119:A120"/>
    <mergeCell ref="A122:J122"/>
    <mergeCell ref="A123:J123"/>
    <mergeCell ref="A130:J130"/>
    <mergeCell ref="A168:A169"/>
    <mergeCell ref="A170:A171"/>
    <mergeCell ref="A172:A173"/>
    <mergeCell ref="A174:A175"/>
    <mergeCell ref="A176:J176"/>
    <mergeCell ref="A181:A182"/>
    <mergeCell ref="A149:J149"/>
    <mergeCell ref="A154:A155"/>
    <mergeCell ref="A156:A157"/>
    <mergeCell ref="A160:J160"/>
    <mergeCell ref="A161:J161"/>
    <mergeCell ref="A166:A167"/>
    <mergeCell ref="A203:A204"/>
    <mergeCell ref="A205:J205"/>
    <mergeCell ref="A206:J206"/>
    <mergeCell ref="A213:J213"/>
    <mergeCell ref="A214:J214"/>
    <mergeCell ref="A219:A220"/>
    <mergeCell ref="A183:J183"/>
    <mergeCell ref="A184:J184"/>
    <mergeCell ref="A193:J193"/>
    <mergeCell ref="A194:J194"/>
    <mergeCell ref="A199:A200"/>
    <mergeCell ref="A201:A202"/>
    <mergeCell ref="A239:J239"/>
    <mergeCell ref="A244:A245"/>
    <mergeCell ref="A246:A247"/>
    <mergeCell ref="A248:A249"/>
    <mergeCell ref="A250:J250"/>
    <mergeCell ref="A251:J251"/>
    <mergeCell ref="A222:J222"/>
    <mergeCell ref="A223:J223"/>
    <mergeCell ref="A230:J230"/>
    <mergeCell ref="A231:J231"/>
    <mergeCell ref="A236:A237"/>
    <mergeCell ref="A238:J238"/>
    <mergeCell ref="A268:A269"/>
    <mergeCell ref="A270:A271"/>
    <mergeCell ref="A272:J272"/>
    <mergeCell ref="A277:A278"/>
    <mergeCell ref="A279:J279"/>
    <mergeCell ref="A280:J280"/>
    <mergeCell ref="A256:A257"/>
    <mergeCell ref="A258:A259"/>
    <mergeCell ref="A260:A261"/>
    <mergeCell ref="A262:A263"/>
    <mergeCell ref="A264:A265"/>
    <mergeCell ref="A266:A267"/>
    <mergeCell ref="A310:A311"/>
    <mergeCell ref="A312:A313"/>
    <mergeCell ref="A314:J314"/>
    <mergeCell ref="A315:J315"/>
    <mergeCell ref="A320:A321"/>
    <mergeCell ref="A324:J324"/>
    <mergeCell ref="A287:J287"/>
    <mergeCell ref="A288:J288"/>
    <mergeCell ref="A295:J295"/>
    <mergeCell ref="A296:J296"/>
    <mergeCell ref="A303:J303"/>
    <mergeCell ref="A308:A309"/>
    <mergeCell ref="A348:J348"/>
    <mergeCell ref="A349:J349"/>
    <mergeCell ref="A356:A357"/>
    <mergeCell ref="A358:A359"/>
    <mergeCell ref="A360:A361"/>
    <mergeCell ref="A362:A363"/>
    <mergeCell ref="A325:J325"/>
    <mergeCell ref="A330:A331"/>
    <mergeCell ref="A332:J332"/>
    <mergeCell ref="A333:J333"/>
    <mergeCell ref="A340:J340"/>
    <mergeCell ref="A341:J341"/>
    <mergeCell ref="A376:A377"/>
    <mergeCell ref="A378:A379"/>
    <mergeCell ref="A380:A381"/>
    <mergeCell ref="A382:A383"/>
    <mergeCell ref="A384:A385"/>
    <mergeCell ref="A364:A365"/>
    <mergeCell ref="A366:A367"/>
    <mergeCell ref="A368:A369"/>
    <mergeCell ref="A370:A371"/>
    <mergeCell ref="A372:A373"/>
    <mergeCell ref="A374:A375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1BCD-AF46-435D-A717-98B69B977D76}">
  <dimension ref="A2:E46"/>
  <sheetViews>
    <sheetView topLeftCell="A10" workbookViewId="0">
      <selection activeCell="E37" sqref="E37"/>
    </sheetView>
  </sheetViews>
  <sheetFormatPr defaultRowHeight="12.75" x14ac:dyDescent="0.2"/>
  <cols>
    <col min="1" max="1" width="26.140625" customWidth="1"/>
    <col min="2" max="2" width="41" customWidth="1"/>
    <col min="5" max="5" width="11.85546875" customWidth="1"/>
  </cols>
  <sheetData>
    <row r="2" spans="1:5" ht="15" x14ac:dyDescent="0.25">
      <c r="A2" s="161" t="s">
        <v>0</v>
      </c>
      <c r="B2" s="162"/>
      <c r="C2" s="163"/>
      <c r="D2" s="163"/>
      <c r="E2" s="163"/>
    </row>
    <row r="3" spans="1:5" ht="15" x14ac:dyDescent="0.25">
      <c r="A3" s="161" t="s">
        <v>111</v>
      </c>
      <c r="B3" s="163"/>
      <c r="C3" s="163"/>
      <c r="D3" s="163"/>
      <c r="E3" s="163"/>
    </row>
    <row r="4" spans="1:5" ht="15" x14ac:dyDescent="0.25">
      <c r="A4" s="161" t="s">
        <v>3</v>
      </c>
      <c r="B4" s="163"/>
      <c r="C4" s="163"/>
      <c r="D4" s="163"/>
      <c r="E4" s="163"/>
    </row>
    <row r="5" spans="1:5" ht="14.25" x14ac:dyDescent="0.2">
      <c r="A5" s="163"/>
      <c r="B5" s="163"/>
      <c r="C5" s="163"/>
      <c r="D5" s="163"/>
      <c r="E5" s="163"/>
    </row>
    <row r="6" spans="1:5" ht="14.25" x14ac:dyDescent="0.2">
      <c r="A6" s="266" t="s">
        <v>112</v>
      </c>
      <c r="B6" s="267"/>
      <c r="C6" s="267"/>
      <c r="D6" s="267"/>
      <c r="E6" s="267"/>
    </row>
    <row r="7" spans="1:5" ht="15" x14ac:dyDescent="0.25">
      <c r="A7" s="164"/>
      <c r="B7" s="165"/>
      <c r="C7" s="165"/>
      <c r="D7" s="165"/>
      <c r="E7" s="165"/>
    </row>
    <row r="8" spans="1:5" ht="15" x14ac:dyDescent="0.25">
      <c r="A8" s="161" t="s">
        <v>113</v>
      </c>
      <c r="B8" s="163"/>
      <c r="C8" s="163"/>
      <c r="D8" s="163"/>
      <c r="E8" s="163"/>
    </row>
    <row r="9" spans="1:5" ht="15" x14ac:dyDescent="0.25">
      <c r="A9" s="161"/>
      <c r="B9" s="161"/>
      <c r="C9" s="161"/>
      <c r="D9" s="161"/>
      <c r="E9" s="161" t="s">
        <v>114</v>
      </c>
    </row>
    <row r="10" spans="1:5" s="183" customFormat="1" ht="30" x14ac:dyDescent="0.2">
      <c r="A10" s="181" t="s">
        <v>115</v>
      </c>
      <c r="B10" s="182" t="s">
        <v>116</v>
      </c>
      <c r="C10" s="181" t="s">
        <v>117</v>
      </c>
      <c r="D10" s="181" t="s">
        <v>118</v>
      </c>
      <c r="E10" s="171" t="s">
        <v>119</v>
      </c>
    </row>
    <row r="11" spans="1:5" s="183" customFormat="1" ht="15" x14ac:dyDescent="0.2">
      <c r="A11" s="181" t="s">
        <v>120</v>
      </c>
      <c r="B11" s="184" t="s">
        <v>121</v>
      </c>
      <c r="C11" s="181"/>
      <c r="D11" s="181"/>
      <c r="E11" s="166">
        <f>E12</f>
        <v>50</v>
      </c>
    </row>
    <row r="12" spans="1:5" s="183" customFormat="1" ht="30" x14ac:dyDescent="0.2">
      <c r="A12" s="181"/>
      <c r="B12" s="182" t="s">
        <v>122</v>
      </c>
      <c r="C12" s="181"/>
      <c r="D12" s="181">
        <v>1</v>
      </c>
      <c r="E12" s="167">
        <v>50</v>
      </c>
    </row>
    <row r="13" spans="1:5" s="183" customFormat="1" ht="15" x14ac:dyDescent="0.2">
      <c r="A13" s="181"/>
      <c r="B13" s="182"/>
      <c r="C13" s="181"/>
      <c r="D13" s="181"/>
      <c r="E13" s="171"/>
    </row>
    <row r="14" spans="1:5" s="183" customFormat="1" ht="25.5" x14ac:dyDescent="0.2">
      <c r="A14" s="185" t="s">
        <v>123</v>
      </c>
      <c r="B14" s="184" t="s">
        <v>124</v>
      </c>
      <c r="C14" s="182"/>
      <c r="D14" s="182"/>
      <c r="E14" s="168">
        <f>E15+E16</f>
        <v>10</v>
      </c>
    </row>
    <row r="15" spans="1:5" s="183" customFormat="1" ht="15" x14ac:dyDescent="0.25">
      <c r="A15" s="177" t="s">
        <v>125</v>
      </c>
      <c r="B15" s="177" t="s">
        <v>126</v>
      </c>
      <c r="C15" s="177" t="s">
        <v>127</v>
      </c>
      <c r="D15" s="177">
        <v>1</v>
      </c>
      <c r="E15" s="170">
        <v>5</v>
      </c>
    </row>
    <row r="16" spans="1:5" s="183" customFormat="1" ht="30" x14ac:dyDescent="0.25">
      <c r="A16" s="177" t="s">
        <v>125</v>
      </c>
      <c r="B16" s="172" t="s">
        <v>128</v>
      </c>
      <c r="C16" s="177" t="s">
        <v>127</v>
      </c>
      <c r="D16" s="181">
        <v>2</v>
      </c>
      <c r="E16" s="167">
        <v>5</v>
      </c>
    </row>
    <row r="17" spans="1:5" s="183" customFormat="1" ht="30" x14ac:dyDescent="0.25">
      <c r="A17" s="172" t="s">
        <v>129</v>
      </c>
      <c r="B17" s="184" t="s">
        <v>124</v>
      </c>
      <c r="C17" s="177"/>
      <c r="D17" s="177"/>
      <c r="E17" s="166">
        <f>E18</f>
        <v>408.85</v>
      </c>
    </row>
    <row r="18" spans="1:5" s="183" customFormat="1" ht="60" x14ac:dyDescent="0.25">
      <c r="A18" s="181" t="s">
        <v>130</v>
      </c>
      <c r="B18" s="172" t="s">
        <v>131</v>
      </c>
      <c r="C18" s="177"/>
      <c r="D18" s="177"/>
      <c r="E18" s="167">
        <v>408.85</v>
      </c>
    </row>
    <row r="19" spans="1:5" s="183" customFormat="1" ht="30" x14ac:dyDescent="0.25">
      <c r="A19" s="172" t="s">
        <v>132</v>
      </c>
      <c r="B19" s="186" t="s">
        <v>124</v>
      </c>
      <c r="C19" s="181"/>
      <c r="D19" s="181"/>
      <c r="E19" s="166">
        <f>E20</f>
        <v>60</v>
      </c>
    </row>
    <row r="20" spans="1:5" s="183" customFormat="1" ht="15" x14ac:dyDescent="0.25">
      <c r="A20" s="177" t="s">
        <v>133</v>
      </c>
      <c r="B20" s="177" t="s">
        <v>134</v>
      </c>
      <c r="C20" s="177" t="s">
        <v>127</v>
      </c>
      <c r="D20" s="177">
        <v>8</v>
      </c>
      <c r="E20" s="170">
        <v>60</v>
      </c>
    </row>
    <row r="21" spans="1:5" s="183" customFormat="1" ht="15" x14ac:dyDescent="0.25">
      <c r="A21" s="172"/>
      <c r="B21" s="182"/>
      <c r="C21" s="181"/>
      <c r="D21" s="181"/>
      <c r="E21" s="167"/>
    </row>
    <row r="22" spans="1:5" s="183" customFormat="1" ht="15" x14ac:dyDescent="0.25">
      <c r="A22" s="177"/>
      <c r="B22" s="187" t="s">
        <v>135</v>
      </c>
      <c r="C22" s="177"/>
      <c r="D22" s="177"/>
      <c r="E22" s="173">
        <f>E19+E17+E14+E11</f>
        <v>528.85</v>
      </c>
    </row>
    <row r="23" spans="1:5" s="183" customFormat="1" ht="15" x14ac:dyDescent="0.25">
      <c r="A23" s="177"/>
      <c r="B23" s="187"/>
      <c r="C23" s="177"/>
      <c r="D23" s="177"/>
      <c r="E23" s="173"/>
    </row>
    <row r="24" spans="1:5" s="183" customFormat="1" ht="15" x14ac:dyDescent="0.25">
      <c r="A24" s="177" t="s">
        <v>136</v>
      </c>
      <c r="B24" s="188" t="s">
        <v>124</v>
      </c>
      <c r="C24" s="177"/>
      <c r="D24" s="177"/>
      <c r="E24" s="174"/>
    </row>
    <row r="25" spans="1:5" s="183" customFormat="1" ht="15" x14ac:dyDescent="0.25">
      <c r="A25" s="177" t="s">
        <v>92</v>
      </c>
      <c r="B25" s="177"/>
      <c r="C25" s="177"/>
      <c r="D25" s="177"/>
      <c r="E25" s="170"/>
    </row>
    <row r="26" spans="1:5" s="183" customFormat="1" ht="15" x14ac:dyDescent="0.25">
      <c r="A26" s="177"/>
      <c r="B26" s="172" t="s">
        <v>93</v>
      </c>
      <c r="C26" s="177" t="s">
        <v>127</v>
      </c>
      <c r="D26" s="177">
        <v>1</v>
      </c>
      <c r="E26" s="170">
        <v>46</v>
      </c>
    </row>
    <row r="27" spans="1:5" s="183" customFormat="1" ht="15" x14ac:dyDescent="0.25">
      <c r="A27" s="177"/>
      <c r="B27" s="172" t="s">
        <v>94</v>
      </c>
      <c r="C27" s="177" t="s">
        <v>127</v>
      </c>
      <c r="D27" s="177">
        <v>1</v>
      </c>
      <c r="E27" s="167">
        <v>183</v>
      </c>
    </row>
    <row r="28" spans="1:5" s="183" customFormat="1" ht="15" x14ac:dyDescent="0.25">
      <c r="A28" s="177"/>
      <c r="B28" s="175" t="s">
        <v>139</v>
      </c>
      <c r="C28" s="177" t="s">
        <v>127</v>
      </c>
      <c r="D28" s="177">
        <v>1</v>
      </c>
      <c r="E28" s="167">
        <v>107.09</v>
      </c>
    </row>
    <row r="29" spans="1:5" s="183" customFormat="1" ht="15" x14ac:dyDescent="0.25">
      <c r="A29" s="177"/>
      <c r="B29" s="175" t="s">
        <v>95</v>
      </c>
      <c r="C29" s="177" t="s">
        <v>127</v>
      </c>
      <c r="D29" s="177">
        <v>1</v>
      </c>
      <c r="E29" s="167">
        <v>18</v>
      </c>
    </row>
    <row r="30" spans="1:5" s="183" customFormat="1" ht="15" x14ac:dyDescent="0.25">
      <c r="A30" s="177"/>
      <c r="B30" s="175" t="s">
        <v>96</v>
      </c>
      <c r="C30" s="177" t="s">
        <v>127</v>
      </c>
      <c r="D30" s="177">
        <v>3</v>
      </c>
      <c r="E30" s="167">
        <v>80</v>
      </c>
    </row>
    <row r="31" spans="1:5" s="183" customFormat="1" ht="15" x14ac:dyDescent="0.25">
      <c r="A31" s="177"/>
      <c r="B31" s="176" t="s">
        <v>97</v>
      </c>
      <c r="C31" s="177" t="s">
        <v>127</v>
      </c>
      <c r="D31" s="177">
        <v>1</v>
      </c>
      <c r="E31" s="167">
        <v>60</v>
      </c>
    </row>
    <row r="32" spans="1:5" s="183" customFormat="1" ht="15" x14ac:dyDescent="0.25">
      <c r="A32" s="177"/>
      <c r="B32" s="176" t="s">
        <v>98</v>
      </c>
      <c r="C32" s="177" t="s">
        <v>127</v>
      </c>
      <c r="D32" s="177">
        <v>2</v>
      </c>
      <c r="E32" s="167">
        <v>140</v>
      </c>
    </row>
    <row r="33" spans="1:5" s="183" customFormat="1" ht="15" x14ac:dyDescent="0.25">
      <c r="A33" s="177"/>
      <c r="B33" s="176" t="s">
        <v>99</v>
      </c>
      <c r="C33" s="177" t="s">
        <v>127</v>
      </c>
      <c r="D33" s="177">
        <v>1</v>
      </c>
      <c r="E33" s="167">
        <v>5</v>
      </c>
    </row>
    <row r="34" spans="1:5" s="183" customFormat="1" ht="15" x14ac:dyDescent="0.25">
      <c r="A34" s="177"/>
      <c r="B34" s="176" t="s">
        <v>100</v>
      </c>
      <c r="C34" s="177" t="s">
        <v>127</v>
      </c>
      <c r="D34" s="177">
        <v>1</v>
      </c>
      <c r="E34" s="167">
        <v>35</v>
      </c>
    </row>
    <row r="35" spans="1:5" s="183" customFormat="1" ht="15" x14ac:dyDescent="0.25">
      <c r="A35" s="177"/>
      <c r="B35" s="176" t="s">
        <v>101</v>
      </c>
      <c r="C35" s="177" t="s">
        <v>127</v>
      </c>
      <c r="D35" s="177">
        <v>1</v>
      </c>
      <c r="E35" s="167">
        <v>80</v>
      </c>
    </row>
    <row r="36" spans="1:5" s="183" customFormat="1" ht="15" x14ac:dyDescent="0.25">
      <c r="A36" s="177"/>
      <c r="B36" s="176" t="s">
        <v>102</v>
      </c>
      <c r="C36" s="177" t="s">
        <v>127</v>
      </c>
      <c r="D36" s="177">
        <v>1</v>
      </c>
      <c r="E36" s="167">
        <v>75</v>
      </c>
    </row>
    <row r="37" spans="1:5" s="183" customFormat="1" ht="15" x14ac:dyDescent="0.25">
      <c r="A37" s="177"/>
      <c r="B37" s="176" t="s">
        <v>103</v>
      </c>
      <c r="C37" s="177" t="s">
        <v>127</v>
      </c>
      <c r="D37" s="177">
        <v>1</v>
      </c>
      <c r="E37" s="167">
        <v>29</v>
      </c>
    </row>
    <row r="38" spans="1:5" s="183" customFormat="1" ht="15" x14ac:dyDescent="0.25">
      <c r="A38" s="177"/>
      <c r="B38" s="176" t="s">
        <v>104</v>
      </c>
      <c r="C38" s="177" t="s">
        <v>127</v>
      </c>
      <c r="D38" s="177">
        <v>1</v>
      </c>
      <c r="E38" s="167">
        <v>15</v>
      </c>
    </row>
    <row r="39" spans="1:5" s="183" customFormat="1" ht="15" x14ac:dyDescent="0.25">
      <c r="A39" s="177"/>
      <c r="B39" s="176" t="s">
        <v>105</v>
      </c>
      <c r="C39" s="177" t="s">
        <v>127</v>
      </c>
      <c r="D39" s="177">
        <v>1</v>
      </c>
      <c r="E39" s="167">
        <v>100</v>
      </c>
    </row>
    <row r="40" spans="1:5" s="183" customFormat="1" ht="15" x14ac:dyDescent="0.25">
      <c r="A40" s="177"/>
      <c r="B40" s="176" t="s">
        <v>106</v>
      </c>
      <c r="C40" s="177" t="s">
        <v>127</v>
      </c>
      <c r="D40" s="177">
        <v>1</v>
      </c>
      <c r="E40" s="167">
        <v>5</v>
      </c>
    </row>
    <row r="41" spans="1:5" s="183" customFormat="1" ht="15" x14ac:dyDescent="0.25">
      <c r="A41" s="177"/>
      <c r="B41" s="177"/>
      <c r="C41" s="177"/>
      <c r="D41" s="177"/>
      <c r="E41" s="170"/>
    </row>
    <row r="42" spans="1:5" s="183" customFormat="1" ht="29.25" x14ac:dyDescent="0.25">
      <c r="A42" s="177"/>
      <c r="B42" s="189" t="s">
        <v>137</v>
      </c>
      <c r="C42" s="177"/>
      <c r="D42" s="177"/>
      <c r="E42" s="173">
        <f>SUM(E25:E41)</f>
        <v>978.09</v>
      </c>
    </row>
    <row r="43" spans="1:5" ht="15" x14ac:dyDescent="0.25">
      <c r="A43" s="169"/>
      <c r="B43" s="178" t="s">
        <v>138</v>
      </c>
      <c r="C43" s="178"/>
      <c r="D43" s="178"/>
      <c r="E43" s="174">
        <f>E42+E22</f>
        <v>1506.94</v>
      </c>
    </row>
    <row r="44" spans="1:5" ht="15" x14ac:dyDescent="0.25">
      <c r="A44" s="161"/>
      <c r="B44" s="179"/>
      <c r="C44" s="179"/>
      <c r="D44" s="179"/>
      <c r="E44" s="180"/>
    </row>
    <row r="45" spans="1:5" x14ac:dyDescent="0.2">
      <c r="A45" s="2" t="s">
        <v>107</v>
      </c>
      <c r="B45" s="2"/>
      <c r="C45" s="1"/>
      <c r="D45" s="1" t="s">
        <v>108</v>
      </c>
      <c r="E45" s="1"/>
    </row>
    <row r="46" spans="1:5" x14ac:dyDescent="0.2">
      <c r="A46" s="2" t="s">
        <v>109</v>
      </c>
      <c r="B46" s="2"/>
      <c r="C46" s="1"/>
      <c r="D46" s="1" t="s">
        <v>110</v>
      </c>
      <c r="E46" s="1"/>
    </row>
  </sheetData>
  <mergeCells count="1"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27.03.2025</vt:lpstr>
      <vt:lpstr>Punctul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2025-05-20T05:37:57Z</dcterms:created>
  <dcterms:modified xsi:type="dcterms:W3CDTF">2025-05-20T05:50:39Z</dcterms:modified>
</cp:coreProperties>
</file>