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6\iunie 2026\Hot_inchidere\"/>
    </mc:Choice>
  </mc:AlternateContent>
  <xr:revisionPtr revIDLastSave="0" documentId="13_ncr:1_{E84694C1-828C-4776-8D47-480199769D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" sheetId="6" r:id="rId1"/>
    <sheet name="anexa1" sheetId="1" r:id="rId2"/>
    <sheet name="Foaie2" sheetId="2" r:id="rId3"/>
    <sheet name="Foaie3" sheetId="3" r:id="rId4"/>
  </sheets>
  <definedNames>
    <definedName name="_xlnm.Print_Titles" localSheetId="0">'2024'!$7:$7</definedName>
    <definedName name="_xlnm.Print_Titles" localSheetId="1">anexa1!$6:$6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6" l="1"/>
  <c r="E87" i="6"/>
  <c r="D87" i="6"/>
  <c r="F86" i="6"/>
  <c r="E86" i="6"/>
  <c r="D86" i="6"/>
  <c r="F84" i="6"/>
  <c r="F81" i="6"/>
  <c r="E81" i="6"/>
  <c r="D81" i="6"/>
  <c r="F123" i="6"/>
  <c r="E123" i="6"/>
  <c r="D123" i="6"/>
  <c r="E76" i="6"/>
  <c r="E75" i="6" s="1"/>
  <c r="D76" i="6"/>
  <c r="D75" i="6" s="1"/>
  <c r="F76" i="6"/>
  <c r="F75" i="6" s="1"/>
  <c r="F183" i="6"/>
  <c r="E183" i="6"/>
  <c r="D183" i="6"/>
  <c r="F82" i="6"/>
  <c r="E82" i="6"/>
  <c r="D82" i="6"/>
  <c r="E84" i="6"/>
  <c r="F178" i="6"/>
  <c r="E178" i="6"/>
  <c r="D178" i="6"/>
  <c r="F66" i="6"/>
  <c r="E66" i="6"/>
  <c r="D66" i="6"/>
  <c r="F63" i="6"/>
  <c r="E63" i="6"/>
  <c r="D63" i="6"/>
  <c r="F185" i="6"/>
  <c r="E185" i="6"/>
  <c r="D185" i="6"/>
  <c r="F174" i="6"/>
  <c r="E174" i="6"/>
  <c r="D174" i="6"/>
  <c r="F171" i="6"/>
  <c r="F170" i="6" s="1"/>
  <c r="E171" i="6"/>
  <c r="E170" i="6" s="1"/>
  <c r="D171" i="6"/>
  <c r="D170" i="6" s="1"/>
  <c r="F168" i="6"/>
  <c r="F167" i="6" s="1"/>
  <c r="E168" i="6"/>
  <c r="E167" i="6" s="1"/>
  <c r="D168" i="6"/>
  <c r="D167" i="6" s="1"/>
  <c r="F165" i="6"/>
  <c r="F164" i="6" s="1"/>
  <c r="E165" i="6"/>
  <c r="E164" i="6" s="1"/>
  <c r="D165" i="6"/>
  <c r="D164" i="6" s="1"/>
  <c r="F162" i="6"/>
  <c r="E162" i="6"/>
  <c r="D162" i="6"/>
  <c r="F160" i="6"/>
  <c r="E160" i="6"/>
  <c r="D160" i="6"/>
  <c r="F156" i="6"/>
  <c r="E156" i="6"/>
  <c r="D156" i="6"/>
  <c r="F154" i="6"/>
  <c r="E154" i="6"/>
  <c r="D154" i="6"/>
  <c r="F151" i="6"/>
  <c r="E151" i="6"/>
  <c r="D151" i="6"/>
  <c r="F149" i="6"/>
  <c r="F148" i="6" s="1"/>
  <c r="E149" i="6"/>
  <c r="D149" i="6"/>
  <c r="F141" i="6"/>
  <c r="F140" i="6" s="1"/>
  <c r="E141" i="6"/>
  <c r="E140" i="6" s="1"/>
  <c r="D141" i="6"/>
  <c r="D140" i="6" s="1"/>
  <c r="F138" i="6"/>
  <c r="E138" i="6"/>
  <c r="D138" i="6"/>
  <c r="F134" i="6"/>
  <c r="E134" i="6"/>
  <c r="D134" i="6"/>
  <c r="F131" i="6"/>
  <c r="E131" i="6"/>
  <c r="D131" i="6"/>
  <c r="F128" i="6"/>
  <c r="F127" i="6" s="1"/>
  <c r="E128" i="6"/>
  <c r="E127" i="6" s="1"/>
  <c r="D128" i="6"/>
  <c r="D127" i="6" s="1"/>
  <c r="F117" i="6"/>
  <c r="E117" i="6"/>
  <c r="D117" i="6"/>
  <c r="F114" i="6"/>
  <c r="F113" i="6" s="1"/>
  <c r="E114" i="6"/>
  <c r="E113" i="6" s="1"/>
  <c r="D114" i="6"/>
  <c r="D113" i="6" s="1"/>
  <c r="F111" i="6"/>
  <c r="E111" i="6"/>
  <c r="D111" i="6"/>
  <c r="F107" i="6"/>
  <c r="E107" i="6"/>
  <c r="D107" i="6"/>
  <c r="F104" i="6"/>
  <c r="F103" i="6" s="1"/>
  <c r="E104" i="6"/>
  <c r="E103" i="6" s="1"/>
  <c r="D104" i="6"/>
  <c r="D103" i="6" s="1"/>
  <c r="F100" i="6"/>
  <c r="F98" i="6" s="1"/>
  <c r="F97" i="6" s="1"/>
  <c r="E100" i="6"/>
  <c r="E98" i="6" s="1"/>
  <c r="D100" i="6"/>
  <c r="D98" i="6" s="1"/>
  <c r="D97" i="6" s="1"/>
  <c r="F95" i="6"/>
  <c r="E95" i="6"/>
  <c r="D95" i="6"/>
  <c r="F90" i="6"/>
  <c r="E90" i="6"/>
  <c r="D90" i="6"/>
  <c r="F88" i="6"/>
  <c r="E88" i="6"/>
  <c r="D88" i="6"/>
  <c r="D84" i="6"/>
  <c r="F83" i="6"/>
  <c r="E83" i="6"/>
  <c r="D83" i="6"/>
  <c r="F73" i="6"/>
  <c r="E73" i="6"/>
  <c r="D73" i="6"/>
  <c r="F60" i="6"/>
  <c r="E60" i="6"/>
  <c r="D60" i="6"/>
  <c r="F57" i="6"/>
  <c r="E57" i="6"/>
  <c r="D57" i="6"/>
  <c r="F53" i="6"/>
  <c r="E53" i="6"/>
  <c r="D53" i="6"/>
  <c r="F49" i="6"/>
  <c r="E49" i="6"/>
  <c r="D49" i="6"/>
  <c r="F43" i="6"/>
  <c r="E43" i="6"/>
  <c r="D43" i="6"/>
  <c r="F39" i="6"/>
  <c r="E39" i="6"/>
  <c r="D39" i="6"/>
  <c r="F31" i="6"/>
  <c r="F30" i="6" s="1"/>
  <c r="E31" i="6"/>
  <c r="E30" i="6" s="1"/>
  <c r="D31" i="6"/>
  <c r="D30" i="6" s="1"/>
  <c r="F24" i="6"/>
  <c r="E24" i="6"/>
  <c r="D24" i="6"/>
  <c r="F21" i="6"/>
  <c r="E21" i="6"/>
  <c r="D21" i="6"/>
  <c r="F14" i="6"/>
  <c r="E14" i="6"/>
  <c r="D14" i="6"/>
  <c r="F10" i="6"/>
  <c r="E10" i="6"/>
  <c r="D10" i="6"/>
  <c r="F71" i="1"/>
  <c r="E71" i="1"/>
  <c r="D71" i="1"/>
  <c r="F102" i="1"/>
  <c r="E102" i="1"/>
  <c r="E101" i="1" s="1"/>
  <c r="D102" i="1"/>
  <c r="D101" i="1" s="1"/>
  <c r="F73" i="1"/>
  <c r="E73" i="1"/>
  <c r="D73" i="1"/>
  <c r="F72" i="1"/>
  <c r="E72" i="1"/>
  <c r="D72" i="1"/>
  <c r="F76" i="1"/>
  <c r="E76" i="1"/>
  <c r="D76" i="1"/>
  <c r="F75" i="1"/>
  <c r="E75" i="1"/>
  <c r="D75" i="1"/>
  <c r="F83" i="1"/>
  <c r="E83" i="1"/>
  <c r="F154" i="1"/>
  <c r="F153" i="1" s="1"/>
  <c r="E154" i="1"/>
  <c r="E153" i="1" s="1"/>
  <c r="D154" i="1"/>
  <c r="D153" i="1" s="1"/>
  <c r="D151" i="1"/>
  <c r="E151" i="1"/>
  <c r="F151" i="1"/>
  <c r="F127" i="1"/>
  <c r="E127" i="1"/>
  <c r="D127" i="1"/>
  <c r="F88" i="1"/>
  <c r="E88" i="1"/>
  <c r="D88" i="1"/>
  <c r="F115" i="1"/>
  <c r="F114" i="1" s="1"/>
  <c r="E115" i="1"/>
  <c r="E114" i="1" s="1"/>
  <c r="D115" i="1"/>
  <c r="D114" i="1" s="1"/>
  <c r="F95" i="1"/>
  <c r="E95" i="1"/>
  <c r="D95" i="1"/>
  <c r="F78" i="1"/>
  <c r="E78" i="1"/>
  <c r="D78" i="1"/>
  <c r="F9" i="1"/>
  <c r="E9" i="1"/>
  <c r="D9" i="1"/>
  <c r="F66" i="1"/>
  <c r="E66" i="1"/>
  <c r="D66" i="1"/>
  <c r="F59" i="6" l="1"/>
  <c r="E59" i="6"/>
  <c r="D59" i="6"/>
  <c r="F80" i="6"/>
  <c r="F182" i="6"/>
  <c r="D182" i="6"/>
  <c r="D80" i="6"/>
  <c r="E80" i="6"/>
  <c r="E182" i="6"/>
  <c r="F173" i="6"/>
  <c r="F159" i="6"/>
  <c r="E89" i="6"/>
  <c r="E133" i="6"/>
  <c r="E153" i="6"/>
  <c r="F106" i="6"/>
  <c r="D106" i="6"/>
  <c r="D173" i="6"/>
  <c r="E148" i="6"/>
  <c r="E106" i="6"/>
  <c r="D116" i="6"/>
  <c r="E116" i="6"/>
  <c r="D159" i="6"/>
  <c r="E173" i="6"/>
  <c r="D85" i="6"/>
  <c r="F116" i="6"/>
  <c r="E85" i="6"/>
  <c r="D133" i="6"/>
  <c r="D153" i="6"/>
  <c r="E159" i="6"/>
  <c r="F133" i="6"/>
  <c r="D148" i="6"/>
  <c r="F153" i="6"/>
  <c r="F20" i="6"/>
  <c r="F18" i="6" s="1"/>
  <c r="F9" i="6" s="1"/>
  <c r="E20" i="6"/>
  <c r="E18" i="6" s="1"/>
  <c r="E9" i="6" s="1"/>
  <c r="D20" i="6"/>
  <c r="D18" i="6" s="1"/>
  <c r="D9" i="6" s="1"/>
  <c r="D89" i="6"/>
  <c r="F85" i="6"/>
  <c r="F89" i="6"/>
  <c r="E97" i="6"/>
  <c r="F101" i="1"/>
  <c r="E126" i="1"/>
  <c r="F120" i="1"/>
  <c r="E120" i="1"/>
  <c r="D120" i="1"/>
  <c r="F111" i="1"/>
  <c r="E111" i="1"/>
  <c r="D111" i="1"/>
  <c r="F99" i="1"/>
  <c r="E99" i="1"/>
  <c r="D99" i="1"/>
  <c r="D94" i="1" s="1"/>
  <c r="F150" i="1"/>
  <c r="E150" i="1"/>
  <c r="D150" i="1"/>
  <c r="F148" i="1"/>
  <c r="E148" i="1"/>
  <c r="D148" i="1"/>
  <c r="F146" i="1"/>
  <c r="E146" i="1"/>
  <c r="D146" i="1"/>
  <c r="F105" i="1"/>
  <c r="E105" i="1"/>
  <c r="D105" i="1"/>
  <c r="F117" i="1"/>
  <c r="E117" i="1"/>
  <c r="D117" i="1"/>
  <c r="F52" i="1"/>
  <c r="E52" i="1"/>
  <c r="D52" i="1"/>
  <c r="F42" i="1"/>
  <c r="E42" i="1"/>
  <c r="D42" i="1"/>
  <c r="F137" i="1"/>
  <c r="E137" i="1"/>
  <c r="D137" i="1"/>
  <c r="D92" i="1"/>
  <c r="D91" i="1" s="1"/>
  <c r="E92" i="1"/>
  <c r="E91" i="1" s="1"/>
  <c r="F92" i="1"/>
  <c r="F91" i="1" s="1"/>
  <c r="F58" i="1"/>
  <c r="F20" i="1"/>
  <c r="E20" i="1"/>
  <c r="D20" i="1"/>
  <c r="D23" i="1"/>
  <c r="E23" i="1"/>
  <c r="F13" i="1"/>
  <c r="E13" i="1"/>
  <c r="D13" i="1"/>
  <c r="F160" i="1"/>
  <c r="E160" i="1"/>
  <c r="D160" i="1"/>
  <c r="F126" i="1"/>
  <c r="D126" i="1"/>
  <c r="D86" i="1"/>
  <c r="E58" i="1"/>
  <c r="E61" i="1"/>
  <c r="E63" i="1"/>
  <c r="F86" i="1"/>
  <c r="F135" i="1"/>
  <c r="F140" i="1"/>
  <c r="F157" i="1"/>
  <c r="F156" i="1" s="1"/>
  <c r="E86" i="1"/>
  <c r="E135" i="1"/>
  <c r="E134" i="1" s="1"/>
  <c r="E140" i="1"/>
  <c r="E157" i="1"/>
  <c r="E156" i="1" s="1"/>
  <c r="D135" i="1"/>
  <c r="D140" i="1"/>
  <c r="D157" i="1"/>
  <c r="F77" i="1"/>
  <c r="F124" i="1"/>
  <c r="F142" i="1"/>
  <c r="F164" i="1"/>
  <c r="F168" i="1"/>
  <c r="F167" i="1" s="1"/>
  <c r="E77" i="1"/>
  <c r="E124" i="1"/>
  <c r="E142" i="1"/>
  <c r="E164" i="1"/>
  <c r="E168" i="1"/>
  <c r="E167" i="1" s="1"/>
  <c r="D83" i="1"/>
  <c r="D77" i="1" s="1"/>
  <c r="D124" i="1"/>
  <c r="D142" i="1"/>
  <c r="D164" i="1"/>
  <c r="D168" i="1"/>
  <c r="D167" i="1" s="1"/>
  <c r="D58" i="1"/>
  <c r="F61" i="1"/>
  <c r="F63" i="1"/>
  <c r="D61" i="1"/>
  <c r="D63" i="1"/>
  <c r="F48" i="1"/>
  <c r="E48" i="1"/>
  <c r="D48" i="1"/>
  <c r="F30" i="1"/>
  <c r="F29" i="1" s="1"/>
  <c r="F23" i="1"/>
  <c r="F38" i="1"/>
  <c r="E30" i="1"/>
  <c r="E29" i="1" s="1"/>
  <c r="E38" i="1"/>
  <c r="D30" i="1"/>
  <c r="D29" i="1" s="1"/>
  <c r="D38" i="1"/>
  <c r="F70" i="1"/>
  <c r="E70" i="1"/>
  <c r="D70" i="1"/>
  <c r="F55" i="1"/>
  <c r="E55" i="1"/>
  <c r="D55" i="1"/>
  <c r="D156" i="1"/>
  <c r="F188" i="6" l="1"/>
  <c r="D79" i="6"/>
  <c r="D187" i="6"/>
  <c r="D188" i="6"/>
  <c r="E79" i="6"/>
  <c r="F79" i="6"/>
  <c r="E188" i="6"/>
  <c r="D8" i="6"/>
  <c r="E8" i="6"/>
  <c r="E187" i="6"/>
  <c r="F8" i="6"/>
  <c r="F187" i="6"/>
  <c r="F69" i="1"/>
  <c r="F134" i="1"/>
  <c r="E69" i="1"/>
  <c r="F74" i="1"/>
  <c r="D69" i="1"/>
  <c r="D74" i="1"/>
  <c r="F145" i="1"/>
  <c r="D145" i="1"/>
  <c r="E74" i="1"/>
  <c r="D159" i="1"/>
  <c r="F139" i="1"/>
  <c r="E139" i="1"/>
  <c r="F119" i="1"/>
  <c r="D139" i="1"/>
  <c r="F159" i="1"/>
  <c r="D19" i="1"/>
  <c r="D17" i="1" s="1"/>
  <c r="D8" i="1" s="1"/>
  <c r="F85" i="1"/>
  <c r="E104" i="1"/>
  <c r="E145" i="1"/>
  <c r="D119" i="1"/>
  <c r="E57" i="1"/>
  <c r="F57" i="1"/>
  <c r="E19" i="1"/>
  <c r="E17" i="1" s="1"/>
  <c r="E8" i="1" s="1"/>
  <c r="D104" i="1"/>
  <c r="E159" i="1"/>
  <c r="D134" i="1"/>
  <c r="E119" i="1"/>
  <c r="F94" i="1"/>
  <c r="E94" i="1"/>
  <c r="D85" i="1"/>
  <c r="E85" i="1"/>
  <c r="F104" i="1"/>
  <c r="D57" i="1"/>
  <c r="F19" i="1"/>
  <c r="F17" i="1" s="1"/>
  <c r="F8" i="1" s="1"/>
  <c r="D189" i="6" l="1"/>
  <c r="E189" i="6"/>
  <c r="F189" i="6"/>
  <c r="F7" i="1"/>
  <c r="E171" i="1"/>
  <c r="E7" i="1"/>
  <c r="D171" i="1"/>
  <c r="F171" i="1"/>
  <c r="F170" i="1"/>
  <c r="D68" i="1"/>
  <c r="E68" i="1"/>
  <c r="F68" i="1"/>
  <c r="D170" i="1"/>
  <c r="E170" i="1"/>
  <c r="D7" i="1"/>
  <c r="E172" i="1" l="1"/>
  <c r="F172" i="1"/>
  <c r="D172" i="1"/>
</calcChain>
</file>

<file path=xl/sharedStrings.xml><?xml version="1.0" encoding="utf-8"?>
<sst xmlns="http://schemas.openxmlformats.org/spreadsheetml/2006/main" count="499" uniqueCount="198">
  <si>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</si>
  <si>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</si>
  <si>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</si>
  <si>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</si>
  <si>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</si>
  <si>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</si>
  <si>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</si>
  <si>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</si>
  <si>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</si>
  <si>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</si>
  <si>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</si>
  <si>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</si>
  <si>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</si>
  <si>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</si>
  <si>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</si>
  <si>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</si>
  <si>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</si>
  <si>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</si>
  <si>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</si>
  <si>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</si>
  <si>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</si>
  <si>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</si>
  <si>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</si>
  <si>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</si>
  <si>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</si>
  <si>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</si>
  <si>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</si>
  <si>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</si>
  <si>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</si>
  <si>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</si>
  <si>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</si>
  <si>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</si>
  <si>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</si>
  <si>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</si>
  <si>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</si>
  <si>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</si>
  <si>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</si>
  <si>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</si>
  <si>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</si>
  <si>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</si>
  <si>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</si>
  <si>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</si>
  <si>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</si>
  <si>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</si>
  <si>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</si>
  <si>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</si>
  <si>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</si>
  <si>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</si>
  <si>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</si>
  <si>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</si>
  <si>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</si>
  <si>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</si>
  <si>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</si>
  <si>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</si>
  <si>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</si>
  <si>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</si>
  <si>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</si>
  <si>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</si>
  <si>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</si>
  <si>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Impozit pe mijl. de transport detinute de persoane fizice</t>
  </si>
  <si>
    <t>Impozit pe mijl. de transport detinute de persoane juridice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</si>
  <si>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</si>
  <si>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</si>
  <si>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</si>
  <si>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</si>
  <si>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</si>
  <si>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</si>
  <si>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</si>
  <si>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</si>
  <si>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</si>
  <si>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</si>
  <si>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</si>
  <si>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</si>
  <si>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</si>
  <si>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</si>
  <si>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</si>
  <si>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</si>
  <si>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</si>
  <si>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</si>
  <si>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</si>
  <si>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</si>
  <si>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</si>
  <si>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</si>
  <si>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</si>
  <si>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</si>
  <si>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</si>
  <si>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</si>
  <si>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</si>
  <si>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</si>
  <si>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</si>
  <si>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</si>
  <si>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</si>
  <si>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Alutoare sociale</t>
  </si>
  <si>
    <t>ILUMINAT PUBLIC</t>
  </si>
  <si>
    <t>70.02.06</t>
  </si>
  <si>
    <t>ALIMENTARE CU  APA</t>
  </si>
  <si>
    <t>70.02.05.01</t>
  </si>
  <si>
    <t>DRUMURI</t>
  </si>
  <si>
    <t>84.02.03.01</t>
  </si>
  <si>
    <t>CONSILIUL LOCAL SOTRILE</t>
  </si>
  <si>
    <t>Sume defalcate din TVA pentru finanarea chelt. descentralizate la nivelul comunelor</t>
  </si>
  <si>
    <t>Sume defalcate din TVA pentru echilibrarea bugetelor locale</t>
  </si>
  <si>
    <t>TOTAL VENITURI (S. FUNCT. +S. DEZV.)</t>
  </si>
  <si>
    <t>00.01</t>
  </si>
  <si>
    <t>87.02.01</t>
  </si>
  <si>
    <t>ALTE ACTIUNI- F.R.D.S</t>
  </si>
  <si>
    <t>Prevederi bugetare initiale</t>
  </si>
  <si>
    <t>Prevederi bugetare definitive</t>
  </si>
  <si>
    <t>Subventii de la alte administratii</t>
  </si>
  <si>
    <t>Finantarea planuri si regulamente de urbanism</t>
  </si>
  <si>
    <t>42.02.05</t>
  </si>
  <si>
    <t>Program dezv.locala FRDS</t>
  </si>
  <si>
    <t xml:space="preserve">                          ÎNCHIDEREA CONTULUI DE EXECUŢIE BUGETARĂ</t>
  </si>
  <si>
    <t>16.02.03</t>
  </si>
  <si>
    <t>Taxe si tarife pt. eliberare licente si autorizatii de funct.</t>
  </si>
  <si>
    <t>39.02.01</t>
  </si>
  <si>
    <t>Venituri din valorificarea unor bunuri ale institutiilor publice</t>
  </si>
  <si>
    <t>Venituri din valorificarea unor bunuri</t>
  </si>
  <si>
    <t>ALTE SERVICII PUBLICE GENERALE</t>
  </si>
  <si>
    <t>54.02.50</t>
  </si>
  <si>
    <t>Diverse venituri</t>
  </si>
  <si>
    <t>0</t>
  </si>
  <si>
    <t>DOBANZI</t>
  </si>
  <si>
    <t>55.02.01</t>
  </si>
  <si>
    <t>Dobanzi</t>
  </si>
  <si>
    <t>30.50.57.59</t>
  </si>
  <si>
    <t>Plati efectuate in anii precedenti si recuperate an curent</t>
  </si>
  <si>
    <t>83.02.03.30</t>
  </si>
  <si>
    <t>ALTE CHELTUIELI IN DOM AGRICULTURII</t>
  </si>
  <si>
    <t>Rambursari de credite interne</t>
  </si>
  <si>
    <t>Cheltuieli cu bunuri si servicii asistenti handicap</t>
  </si>
  <si>
    <t>11.02.05</t>
  </si>
  <si>
    <t>Sume defalcate din TVA pentru drumuri</t>
  </si>
  <si>
    <t>33.02.28</t>
  </si>
  <si>
    <t>Venituri din recuperare cheltuieli de judecata</t>
  </si>
  <si>
    <t>42.02.65</t>
  </si>
  <si>
    <t xml:space="preserve"> LEI</t>
  </si>
  <si>
    <t>Excedent/deficit SD</t>
  </si>
  <si>
    <t>Excedent/deficit SF</t>
  </si>
  <si>
    <t>Excedent /deficit</t>
  </si>
  <si>
    <t>36.02.06</t>
  </si>
  <si>
    <t>Taxe speciale</t>
  </si>
  <si>
    <t>36.02.32.02</t>
  </si>
  <si>
    <t>36.02.32.03</t>
  </si>
  <si>
    <t>Sume provenite din finantarea anilor precedenti-SF</t>
  </si>
  <si>
    <t>Sume provenite din finantarea anilor precedenti-SD</t>
  </si>
  <si>
    <t>42.02.28</t>
  </si>
  <si>
    <t>Subventii primite din Fondul de Interventie</t>
  </si>
  <si>
    <t>Finantarea Programul National Dezvoltare Locala</t>
  </si>
  <si>
    <t>Ajutoare sociale</t>
  </si>
  <si>
    <t>SANATATE</t>
  </si>
  <si>
    <t>70.02.50</t>
  </si>
  <si>
    <t>ALTE SERVICII DEZVOLTARE COMUNALA</t>
  </si>
  <si>
    <t>74.02.05.01</t>
  </si>
  <si>
    <t>SALUBRITATE</t>
  </si>
  <si>
    <t xml:space="preserve">Anexa  la Hotararea </t>
  </si>
  <si>
    <t xml:space="preserve">Transferuri catre institutii publice  </t>
  </si>
  <si>
    <t>31.02.03</t>
  </si>
  <si>
    <t>Alte venituri din dobanzi</t>
  </si>
  <si>
    <t>Subventii acordate in baza contractelor de parteneriat sau asociere</t>
  </si>
  <si>
    <t>04.02.05</t>
  </si>
  <si>
    <t>Sume repartizate din Fondul la dispozitia Consiliului Judetean</t>
  </si>
  <si>
    <t>Alte Servicii Publice Generale</t>
  </si>
  <si>
    <t>Transferuri interne</t>
  </si>
  <si>
    <t xml:space="preserve">                                                LA 31 DECEMBRIE 2021</t>
  </si>
  <si>
    <t xml:space="preserve">              nr……..din data de ……………..</t>
  </si>
  <si>
    <t>Realizari la 31.12.2021</t>
  </si>
  <si>
    <t>36.02.14</t>
  </si>
  <si>
    <t>Venituri din recuperare cu executarea silita</t>
  </si>
  <si>
    <t>43.02.34</t>
  </si>
  <si>
    <t>Sume alocate din bugetul ANCPI</t>
  </si>
  <si>
    <t>61.02.05</t>
  </si>
  <si>
    <t>PROTECTIE CIVILA</t>
  </si>
  <si>
    <t>42.02.41</t>
  </si>
  <si>
    <t>Subventii din bugetul de stat pt finantarea sanatatii</t>
  </si>
  <si>
    <t>Buget Local - Sursa A</t>
  </si>
  <si>
    <t>39.02.07</t>
  </si>
  <si>
    <t>Venituri din valorificarea unor bunuri apartinand domeniului privat</t>
  </si>
  <si>
    <t>42.02.88</t>
  </si>
  <si>
    <t>Alocari de sume din PNNR asistenta finaciara nerambursabila</t>
  </si>
  <si>
    <t>Fonduri externe nerambursabile</t>
  </si>
  <si>
    <t>42.02.88.03</t>
  </si>
  <si>
    <t>Sume aferente TVA</t>
  </si>
  <si>
    <t>Proiecte cu finantare asistenta nrambursabila PNNR</t>
  </si>
  <si>
    <t>ALTE ACTIUNI ECONOMICE</t>
  </si>
  <si>
    <t>42.02.87</t>
  </si>
  <si>
    <t>Subventii de la bugetul de stat program Anghel Saligny</t>
  </si>
  <si>
    <t xml:space="preserve">Subventii de la alte administratii   </t>
  </si>
  <si>
    <t>43.02.49</t>
  </si>
  <si>
    <t>Sume alocate din PNNR asistenta nerambursabila</t>
  </si>
  <si>
    <t>43.02.49.01</t>
  </si>
  <si>
    <t>43.02.49.03</t>
  </si>
  <si>
    <t xml:space="preserve">                                                LA 31 DECEMBRIE 2025</t>
  </si>
  <si>
    <t>42.02.88.04</t>
  </si>
  <si>
    <t>Sume dejangajate asociate jaloanelor din PNRR</t>
  </si>
  <si>
    <t>Realizari la 31.12.2025</t>
  </si>
  <si>
    <t>Anexa 1</t>
  </si>
  <si>
    <t>la pHotararea consiliului local nr 20 din 15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</si>
</sst>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b/>
      <sz val="10"/>
      <name val="Times New Roman"/>
      <family val="1"/>
    </font>
    <font>
      <i/>
      <sz val="7"/>
      <name val="Arial"/>
      <family val="2"/>
    </font>
    <font>
      <sz val="9"/>
      <color rgb="FFFF0000"/>
      <name val="Arial"/>
      <family val="2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1">
    <xf numFmtId="0" fontId="0" fillId="0" borderId="0" xfId="0"/>
    <xf numFmtId="0" fontId="4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8" fillId="0" borderId="1" xfId="2" applyFont="1" applyBorder="1"/>
    <xf numFmtId="0" fontId="10" fillId="2" borderId="1" xfId="0" applyFont="1" applyFill="1" applyBorder="1"/>
    <xf numFmtId="0" fontId="4" fillId="0" borderId="1" xfId="2" applyFont="1" applyBorder="1"/>
    <xf numFmtId="0" fontId="8" fillId="2" borderId="1" xfId="0" applyFont="1" applyFill="1" applyBorder="1"/>
    <xf numFmtId="3" fontId="8" fillId="2" borderId="1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1" fontId="8" fillId="0" borderId="1" xfId="0" applyNumberFormat="1" applyFont="1" applyBorder="1"/>
    <xf numFmtId="1" fontId="4" fillId="0" borderId="1" xfId="0" applyNumberFormat="1" applyFont="1" applyBorder="1"/>
    <xf numFmtId="0" fontId="9" fillId="2" borderId="1" xfId="0" applyFont="1" applyFill="1" applyBorder="1" applyAlignment="1">
      <alignment horizontal="left"/>
    </xf>
    <xf numFmtId="0" fontId="1" fillId="0" borderId="1" xfId="0" applyFont="1" applyBorder="1"/>
    <xf numFmtId="0" fontId="9" fillId="0" borderId="1" xfId="0" applyFont="1" applyBorder="1"/>
    <xf numFmtId="0" fontId="15" fillId="0" borderId="0" xfId="0" applyFont="1"/>
    <xf numFmtId="0" fontId="8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6" fillId="2" borderId="3" xfId="2" applyFont="1" applyFill="1" applyBorder="1" applyAlignment="1">
      <alignment horizontal="right"/>
    </xf>
    <xf numFmtId="0" fontId="1" fillId="0" borderId="3" xfId="0" applyFont="1" applyBorder="1"/>
    <xf numFmtId="0" fontId="1" fillId="0" borderId="2" xfId="0" applyFont="1" applyBorder="1"/>
    <xf numFmtId="0" fontId="6" fillId="2" borderId="3" xfId="0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right" wrapText="1"/>
    </xf>
    <xf numFmtId="0" fontId="4" fillId="0" borderId="4" xfId="0" applyFont="1" applyBorder="1"/>
    <xf numFmtId="16" fontId="9" fillId="0" borderId="3" xfId="2" quotePrefix="1" applyNumberFormat="1" applyFont="1" applyBorder="1" applyAlignment="1">
      <alignment horizontal="right"/>
    </xf>
    <xf numFmtId="0" fontId="9" fillId="2" borderId="3" xfId="2" applyFont="1" applyFill="1" applyBorder="1" applyAlignment="1">
      <alignment horizontal="right"/>
    </xf>
    <xf numFmtId="16" fontId="8" fillId="0" borderId="3" xfId="2" quotePrefix="1" applyNumberFormat="1" applyFont="1" applyBorder="1" applyAlignment="1">
      <alignment horizontal="right"/>
    </xf>
    <xf numFmtId="16" fontId="4" fillId="0" borderId="3" xfId="2" quotePrefix="1" applyNumberFormat="1" applyFont="1" applyBorder="1" applyAlignment="1">
      <alignment horizontal="right"/>
    </xf>
    <xf numFmtId="0" fontId="8" fillId="0" borderId="3" xfId="2" quotePrefix="1" applyFont="1" applyBorder="1" applyAlignment="1">
      <alignment horizontal="right"/>
    </xf>
    <xf numFmtId="0" fontId="4" fillId="0" borderId="3" xfId="2" quotePrefix="1" applyFont="1" applyBorder="1" applyAlignment="1">
      <alignment horizontal="right"/>
    </xf>
    <xf numFmtId="16" fontId="10" fillId="2" borderId="3" xfId="2" quotePrefix="1" applyNumberFormat="1" applyFont="1" applyFill="1" applyBorder="1" applyAlignment="1">
      <alignment horizontal="right"/>
    </xf>
    <xf numFmtId="16" fontId="8" fillId="2" borderId="3" xfId="2" quotePrefix="1" applyNumberFormat="1" applyFont="1" applyFill="1" applyBorder="1" applyAlignment="1">
      <alignment horizontal="right"/>
    </xf>
    <xf numFmtId="0" fontId="8" fillId="2" borderId="3" xfId="2" applyFont="1" applyFill="1" applyBorder="1" applyAlignment="1">
      <alignment horizontal="right"/>
    </xf>
    <xf numFmtId="0" fontId="4" fillId="2" borderId="3" xfId="2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17" fillId="0" borderId="0" xfId="0" applyFont="1"/>
    <xf numFmtId="49" fontId="10" fillId="2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/>
    </xf>
    <xf numFmtId="0" fontId="16" fillId="2" borderId="3" xfId="2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1" xfId="0" applyFont="1" applyBorder="1"/>
    <xf numFmtId="0" fontId="1" fillId="0" borderId="3" xfId="0" applyFont="1" applyBorder="1" applyAlignment="1">
      <alignment horizontal="right"/>
    </xf>
    <xf numFmtId="16" fontId="8" fillId="2" borderId="3" xfId="2" applyNumberFormat="1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0" fontId="4" fillId="0" borderId="15" xfId="0" applyFont="1" applyBorder="1"/>
    <xf numFmtId="1" fontId="4" fillId="0" borderId="10" xfId="0" applyNumberFormat="1" applyFont="1" applyBorder="1"/>
    <xf numFmtId="1" fontId="4" fillId="0" borderId="11" xfId="0" applyNumberFormat="1" applyFont="1" applyBorder="1"/>
    <xf numFmtId="1" fontId="4" fillId="0" borderId="15" xfId="0" applyNumberFormat="1" applyFont="1" applyBorder="1"/>
    <xf numFmtId="0" fontId="19" fillId="0" borderId="0" xfId="0" applyFont="1"/>
    <xf numFmtId="1" fontId="11" fillId="2" borderId="3" xfId="1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/>
    </xf>
    <xf numFmtId="1" fontId="16" fillId="2" borderId="3" xfId="1" applyNumberFormat="1" applyFont="1" applyFill="1" applyBorder="1" applyAlignment="1">
      <alignment horizontal="right"/>
    </xf>
    <xf numFmtId="2" fontId="10" fillId="2" borderId="3" xfId="1" applyNumberFormat="1" applyFont="1" applyFill="1" applyBorder="1" applyAlignment="1">
      <alignment horizontal="right"/>
    </xf>
    <xf numFmtId="0" fontId="16" fillId="0" borderId="2" xfId="0" applyFont="1" applyBorder="1"/>
    <xf numFmtId="1" fontId="4" fillId="0" borderId="2" xfId="0" applyNumberFormat="1" applyFont="1" applyBorder="1"/>
    <xf numFmtId="1" fontId="4" fillId="0" borderId="16" xfId="0" applyNumberFormat="1" applyFont="1" applyBorder="1"/>
    <xf numFmtId="1" fontId="4" fillId="0" borderId="17" xfId="0" applyNumberFormat="1" applyFont="1" applyBorder="1"/>
    <xf numFmtId="1" fontId="4" fillId="0" borderId="18" xfId="0" applyNumberFormat="1" applyFont="1" applyBorder="1"/>
    <xf numFmtId="0" fontId="6" fillId="0" borderId="3" xfId="0" applyFont="1" applyBorder="1" applyAlignment="1">
      <alignment horizontal="right"/>
    </xf>
    <xf numFmtId="0" fontId="4" fillId="0" borderId="19" xfId="0" applyFont="1" applyBorder="1"/>
    <xf numFmtId="1" fontId="8" fillId="0" borderId="22" xfId="0" applyNumberFormat="1" applyFont="1" applyBorder="1"/>
    <xf numFmtId="0" fontId="4" fillId="0" borderId="20" xfId="0" applyFont="1" applyBorder="1"/>
    <xf numFmtId="0" fontId="8" fillId="0" borderId="21" xfId="0" applyFont="1" applyBorder="1"/>
    <xf numFmtId="0" fontId="11" fillId="2" borderId="3" xfId="2" applyFont="1" applyFill="1" applyBorder="1" applyAlignment="1">
      <alignment horizontal="right" vertical="top"/>
    </xf>
    <xf numFmtId="0" fontId="1" fillId="2" borderId="3" xfId="2" applyFont="1" applyFill="1" applyBorder="1" applyAlignment="1">
      <alignment horizontal="right"/>
    </xf>
    <xf numFmtId="0" fontId="9" fillId="2" borderId="19" xfId="0" applyFont="1" applyFill="1" applyBorder="1" applyAlignment="1">
      <alignment horizontal="left"/>
    </xf>
    <xf numFmtId="0" fontId="8" fillId="0" borderId="19" xfId="0" applyFont="1" applyBorder="1"/>
    <xf numFmtId="0" fontId="4" fillId="0" borderId="21" xfId="0" applyFont="1" applyBorder="1"/>
    <xf numFmtId="0" fontId="4" fillId="0" borderId="24" xfId="0" applyFont="1" applyBorder="1"/>
    <xf numFmtId="0" fontId="4" fillId="0" borderId="22" xfId="0" applyFont="1" applyBorder="1"/>
    <xf numFmtId="0" fontId="4" fillId="0" borderId="25" xfId="0" applyFont="1" applyBorder="1"/>
    <xf numFmtId="0" fontId="4" fillId="0" borderId="23" xfId="0" applyFont="1" applyBorder="1"/>
    <xf numFmtId="0" fontId="8" fillId="0" borderId="23" xfId="0" applyFont="1" applyBorder="1"/>
    <xf numFmtId="1" fontId="8" fillId="0" borderId="2" xfId="0" applyNumberFormat="1" applyFont="1" applyBorder="1"/>
    <xf numFmtId="0" fontId="4" fillId="0" borderId="0" xfId="0" applyFont="1" applyAlignment="1">
      <alignment horizontal="right"/>
    </xf>
    <xf numFmtId="0" fontId="2" fillId="0" borderId="0" xfId="0" applyFont="1"/>
    <xf numFmtId="1" fontId="2" fillId="0" borderId="0" xfId="0" applyNumberFormat="1" applyFont="1"/>
    <xf numFmtId="0" fontId="17" fillId="0" borderId="0" xfId="0" applyFont="1" applyAlignment="1">
      <alignment horizontal="right"/>
    </xf>
    <xf numFmtId="0" fontId="20" fillId="2" borderId="3" xfId="2" applyFont="1" applyFill="1" applyBorder="1" applyAlignment="1">
      <alignment horizontal="right"/>
    </xf>
    <xf numFmtId="0" fontId="20" fillId="2" borderId="1" xfId="0" applyFont="1" applyFill="1" applyBorder="1"/>
    <xf numFmtId="1" fontId="20" fillId="0" borderId="1" xfId="0" applyNumberFormat="1" applyFont="1" applyBorder="1"/>
    <xf numFmtId="1" fontId="20" fillId="0" borderId="2" xfId="0" applyNumberFormat="1" applyFont="1" applyBorder="1"/>
    <xf numFmtId="0" fontId="21" fillId="2" borderId="3" xfId="2" applyFont="1" applyFill="1" applyBorder="1" applyAlignment="1">
      <alignment horizontal="right"/>
    </xf>
    <xf numFmtId="0" fontId="21" fillId="2" borderId="1" xfId="0" applyFont="1" applyFill="1" applyBorder="1"/>
    <xf numFmtId="1" fontId="21" fillId="0" borderId="1" xfId="0" applyNumberFormat="1" applyFont="1" applyBorder="1"/>
    <xf numFmtId="1" fontId="21" fillId="0" borderId="2" xfId="0" applyNumberFormat="1" applyFont="1" applyBorder="1"/>
    <xf numFmtId="3" fontId="20" fillId="2" borderId="1" xfId="0" applyNumberFormat="1" applyFont="1" applyFill="1" applyBorder="1"/>
    <xf numFmtId="1" fontId="20" fillId="0" borderId="1" xfId="0" applyNumberFormat="1" applyFont="1" applyBorder="1" applyAlignment="1">
      <alignment horizontal="right"/>
    </xf>
    <xf numFmtId="1" fontId="20" fillId="0" borderId="2" xfId="0" applyNumberFormat="1" applyFont="1" applyBorder="1" applyAlignment="1">
      <alignment horizontal="right"/>
    </xf>
    <xf numFmtId="0" fontId="21" fillId="2" borderId="3" xfId="2" applyFont="1" applyFill="1" applyBorder="1" applyAlignment="1">
      <alignment horizontal="right" vertical="top"/>
    </xf>
    <xf numFmtId="49" fontId="21" fillId="2" borderId="1" xfId="0" applyNumberFormat="1" applyFont="1" applyFill="1" applyBorder="1" applyAlignment="1">
      <alignment horizontal="left" wrapText="1"/>
    </xf>
    <xf numFmtId="1" fontId="21" fillId="2" borderId="1" xfId="0" applyNumberFormat="1" applyFont="1" applyFill="1" applyBorder="1" applyAlignment="1">
      <alignment horizontal="right" wrapText="1"/>
    </xf>
    <xf numFmtId="1" fontId="21" fillId="0" borderId="1" xfId="0" applyNumberFormat="1" applyFont="1" applyBorder="1" applyAlignment="1">
      <alignment horizontal="right"/>
    </xf>
    <xf numFmtId="1" fontId="21" fillId="0" borderId="2" xfId="0" applyNumberFormat="1" applyFont="1" applyBorder="1" applyAlignment="1">
      <alignment horizontal="right"/>
    </xf>
    <xf numFmtId="1" fontId="21" fillId="2" borderId="3" xfId="1" applyNumberFormat="1" applyFont="1" applyFill="1" applyBorder="1" applyAlignment="1">
      <alignment horizontal="right"/>
    </xf>
    <xf numFmtId="49" fontId="21" fillId="2" borderId="1" xfId="0" applyNumberFormat="1" applyFont="1" applyFill="1" applyBorder="1" applyAlignment="1">
      <alignment horizontal="left"/>
    </xf>
    <xf numFmtId="1" fontId="21" fillId="0" borderId="19" xfId="0" applyNumberFormat="1" applyFont="1" applyBorder="1"/>
    <xf numFmtId="0" fontId="20" fillId="0" borderId="1" xfId="0" applyFont="1" applyBorder="1"/>
    <xf numFmtId="2" fontId="20" fillId="2" borderId="3" xfId="1" applyNumberFormat="1" applyFont="1" applyFill="1" applyBorder="1" applyAlignment="1">
      <alignment horizontal="right"/>
    </xf>
    <xf numFmtId="49" fontId="20" fillId="2" borderId="1" xfId="0" applyNumberFormat="1" applyFont="1" applyFill="1" applyBorder="1" applyAlignment="1">
      <alignment horizontal="left"/>
    </xf>
    <xf numFmtId="1" fontId="20" fillId="0" borderId="21" xfId="0" applyNumberFormat="1" applyFont="1" applyBorder="1"/>
    <xf numFmtId="1" fontId="21" fillId="0" borderId="23" xfId="0" applyNumberFormat="1" applyFont="1" applyBorder="1"/>
    <xf numFmtId="1" fontId="20" fillId="0" borderId="19" xfId="0" applyNumberFormat="1" applyFont="1" applyBorder="1"/>
    <xf numFmtId="1" fontId="20" fillId="0" borderId="23" xfId="0" applyNumberFormat="1" applyFont="1" applyBorder="1"/>
    <xf numFmtId="1" fontId="21" fillId="0" borderId="21" xfId="0" applyNumberFormat="1" applyFont="1" applyBorder="1"/>
    <xf numFmtId="1" fontId="21" fillId="0" borderId="26" xfId="0" applyNumberFormat="1" applyFont="1" applyBorder="1"/>
    <xf numFmtId="49" fontId="21" fillId="2" borderId="19" xfId="0" applyNumberFormat="1" applyFont="1" applyFill="1" applyBorder="1" applyAlignment="1">
      <alignment horizontal="left"/>
    </xf>
    <xf numFmtId="49" fontId="20" fillId="2" borderId="19" xfId="0" applyNumberFormat="1" applyFont="1" applyFill="1" applyBorder="1" applyAlignment="1">
      <alignment horizontal="left"/>
    </xf>
    <xf numFmtId="0" fontId="20" fillId="2" borderId="19" xfId="0" applyFont="1" applyFill="1" applyBorder="1"/>
    <xf numFmtId="0" fontId="20" fillId="0" borderId="3" xfId="0" applyFont="1" applyBorder="1" applyAlignment="1">
      <alignment horizontal="right"/>
    </xf>
    <xf numFmtId="1" fontId="20" fillId="0" borderId="22" xfId="0" applyNumberFormat="1" applyFont="1" applyBorder="1"/>
    <xf numFmtId="0" fontId="21" fillId="0" borderId="3" xfId="0" applyFont="1" applyBorder="1"/>
    <xf numFmtId="0" fontId="21" fillId="0" borderId="1" xfId="0" applyFont="1" applyBorder="1"/>
    <xf numFmtId="0" fontId="21" fillId="0" borderId="3" xfId="0" applyFont="1" applyBorder="1" applyAlignment="1">
      <alignment horizontal="right"/>
    </xf>
    <xf numFmtId="0" fontId="22" fillId="2" borderId="3" xfId="2" applyFont="1" applyFill="1" applyBorder="1" applyAlignment="1">
      <alignment horizontal="right"/>
    </xf>
    <xf numFmtId="0" fontId="23" fillId="2" borderId="1" xfId="0" applyFont="1" applyFill="1" applyBorder="1" applyAlignment="1">
      <alignment horizontal="left"/>
    </xf>
    <xf numFmtId="0" fontId="22" fillId="0" borderId="3" xfId="0" applyFont="1" applyBorder="1"/>
    <xf numFmtId="1" fontId="21" fillId="0" borderId="24" xfId="0" applyNumberFormat="1" applyFont="1" applyBorder="1"/>
    <xf numFmtId="0" fontId="21" fillId="0" borderId="19" xfId="0" applyFont="1" applyBorder="1"/>
    <xf numFmtId="0" fontId="23" fillId="2" borderId="19" xfId="0" applyFont="1" applyFill="1" applyBorder="1" applyAlignment="1">
      <alignment horizontal="left"/>
    </xf>
    <xf numFmtId="0" fontId="20" fillId="0" borderId="19" xfId="0" applyFont="1" applyBorder="1"/>
    <xf numFmtId="1" fontId="21" fillId="0" borderId="22" xfId="0" applyNumberFormat="1" applyFont="1" applyBorder="1"/>
    <xf numFmtId="1" fontId="21" fillId="0" borderId="25" xfId="0" applyNumberFormat="1" applyFont="1" applyBorder="1"/>
    <xf numFmtId="0" fontId="23" fillId="0" borderId="1" xfId="0" applyFont="1" applyBorder="1"/>
    <xf numFmtId="0" fontId="22" fillId="0" borderId="3" xfId="0" applyFont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21" fillId="0" borderId="8" xfId="0" applyFont="1" applyBorder="1"/>
    <xf numFmtId="0" fontId="21" fillId="0" borderId="4" xfId="0" applyFont="1" applyBorder="1"/>
    <xf numFmtId="1" fontId="21" fillId="0" borderId="4" xfId="0" applyNumberFormat="1" applyFont="1" applyBorder="1"/>
    <xf numFmtId="1" fontId="21" fillId="0" borderId="9" xfId="0" applyNumberFormat="1" applyFont="1" applyBorder="1"/>
    <xf numFmtId="0" fontId="24" fillId="0" borderId="12" xfId="0" applyFont="1" applyBorder="1"/>
    <xf numFmtId="0" fontId="21" fillId="0" borderId="10" xfId="0" applyFont="1" applyBorder="1"/>
    <xf numFmtId="1" fontId="21" fillId="0" borderId="10" xfId="0" applyNumberFormat="1" applyFont="1" applyBorder="1"/>
    <xf numFmtId="1" fontId="21" fillId="0" borderId="16" xfId="0" applyNumberFormat="1" applyFont="1" applyBorder="1"/>
    <xf numFmtId="0" fontId="24" fillId="0" borderId="13" xfId="0" applyFont="1" applyBorder="1"/>
    <xf numFmtId="0" fontId="21" fillId="0" borderId="11" xfId="0" applyFont="1" applyBorder="1"/>
    <xf numFmtId="1" fontId="21" fillId="0" borderId="11" xfId="0" applyNumberFormat="1" applyFont="1" applyBorder="1"/>
    <xf numFmtId="1" fontId="21" fillId="0" borderId="17" xfId="0" applyNumberFormat="1" applyFont="1" applyBorder="1"/>
    <xf numFmtId="0" fontId="24" fillId="0" borderId="14" xfId="0" applyFont="1" applyBorder="1"/>
    <xf numFmtId="0" fontId="21" fillId="0" borderId="15" xfId="0" applyFont="1" applyBorder="1"/>
    <xf numFmtId="1" fontId="21" fillId="0" borderId="15" xfId="0" applyNumberFormat="1" applyFont="1" applyBorder="1"/>
    <xf numFmtId="1" fontId="21" fillId="0" borderId="18" xfId="0" applyNumberFormat="1" applyFont="1" applyBorder="1"/>
    <xf numFmtId="0" fontId="24" fillId="0" borderId="0" xfId="0" applyFont="1"/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6889-A158-40BE-A267-95AAB79552DF}">
  <dimension ref="A1:I218"/>
  <sheetViews>
    <sheetView tabSelected="1" topLeftCell="A32" zoomScale="148" zoomScaleNormal="148" workbookViewId="0">
      <selection activeCell="A43" sqref="A43:F190"/>
    </sheetView>
  </sheetViews>
  <sheetFormatPr defaultRowHeight="12.5" x14ac:dyDescent="0.25"/>
  <cols>
    <col min="1" max="1" width="5.54296875" customWidth="1"/>
    <col min="2" max="2" width="10" customWidth="1"/>
    <col min="3" max="3" width="41.453125" customWidth="1"/>
    <col min="4" max="4" width="10.453125" customWidth="1"/>
    <col min="5" max="5" width="11.08984375" customWidth="1"/>
    <col min="6" max="6" width="11.36328125" customWidth="1"/>
    <col min="9" max="9" width="11.36328125" bestFit="1" customWidth="1"/>
  </cols>
  <sheetData>
    <row r="1" spans="2:9" ht="13" x14ac:dyDescent="0.3">
      <c r="B1" s="3" t="s">
        <v>99</v>
      </c>
      <c r="E1" s="2" t="s">
        <v>196</v>
      </c>
      <c r="F1" s="2"/>
    </row>
    <row r="2" spans="2:9" ht="18" customHeight="1" x14ac:dyDescent="0.3">
      <c r="D2" s="3" t="s">
        <v>197</v>
      </c>
      <c r="E2" s="3"/>
      <c r="F2" s="2"/>
      <c r="G2" s="103"/>
    </row>
    <row r="3" spans="2:9" ht="19.5" customHeight="1" x14ac:dyDescent="0.3">
      <c r="C3" s="56" t="s">
        <v>112</v>
      </c>
      <c r="D3" s="56"/>
      <c r="E3" s="56"/>
      <c r="F3" s="2"/>
    </row>
    <row r="4" spans="2:9" ht="13" x14ac:dyDescent="0.3">
      <c r="C4" s="56" t="s">
        <v>192</v>
      </c>
      <c r="D4" s="56"/>
      <c r="E4" s="56"/>
      <c r="F4" s="102"/>
    </row>
    <row r="5" spans="2:9" ht="13" x14ac:dyDescent="0.3">
      <c r="C5" s="105" t="s">
        <v>175</v>
      </c>
      <c r="D5" s="105"/>
      <c r="E5" s="105"/>
      <c r="F5" s="105"/>
    </row>
    <row r="6" spans="2:9" ht="12" customHeight="1" x14ac:dyDescent="0.25">
      <c r="E6" s="4"/>
      <c r="F6" s="66" t="s">
        <v>136</v>
      </c>
    </row>
    <row r="7" spans="2:9" ht="33" customHeight="1" x14ac:dyDescent="0.25">
      <c r="B7" s="48" t="s">
        <v>0</v>
      </c>
      <c r="C7" s="49" t="s">
        <v>1</v>
      </c>
      <c r="D7" s="50" t="s">
        <v>106</v>
      </c>
      <c r="E7" s="50" t="s">
        <v>107</v>
      </c>
      <c r="F7" s="51" t="s">
        <v>195</v>
      </c>
    </row>
    <row r="8" spans="2:9" ht="11.25" customHeight="1" x14ac:dyDescent="0.25">
      <c r="B8" s="37" t="s">
        <v>103</v>
      </c>
      <c r="C8" s="5" t="s">
        <v>102</v>
      </c>
      <c r="D8" s="6">
        <f>D9+D59</f>
        <v>13482010</v>
      </c>
      <c r="E8" s="6">
        <f>E9+E59</f>
        <v>14769110</v>
      </c>
      <c r="F8" s="6">
        <f>F9+F59</f>
        <v>10844182</v>
      </c>
    </row>
    <row r="9" spans="2:9" ht="11.25" customHeight="1" x14ac:dyDescent="0.25">
      <c r="B9" s="38"/>
      <c r="C9" s="5" t="s">
        <v>66</v>
      </c>
      <c r="D9" s="6">
        <f>D10+D14+D18+D53+D49+D57</f>
        <v>9230000</v>
      </c>
      <c r="E9" s="6">
        <f>E10+E14+E18+E53+E49+E57</f>
        <v>10062000</v>
      </c>
      <c r="F9" s="6">
        <f>F10+F14+F18+F53+F49+F57</f>
        <v>7509776</v>
      </c>
    </row>
    <row r="10" spans="2:9" ht="11.25" customHeight="1" x14ac:dyDescent="0.25">
      <c r="B10" s="39" t="s">
        <v>4</v>
      </c>
      <c r="C10" s="5" t="s">
        <v>43</v>
      </c>
      <c r="D10" s="21">
        <f>D11+D12+D13</f>
        <v>2153000</v>
      </c>
      <c r="E10" s="21">
        <f t="shared" ref="E10:F10" si="0">E11+E12+E13</f>
        <v>2720000</v>
      </c>
      <c r="F10" s="21">
        <f t="shared" si="0"/>
        <v>2608812</v>
      </c>
    </row>
    <row r="11" spans="2:9" ht="11.25" customHeight="1" x14ac:dyDescent="0.25">
      <c r="B11" s="40" t="s">
        <v>6</v>
      </c>
      <c r="C11" s="7" t="s">
        <v>5</v>
      </c>
      <c r="D11" s="22">
        <v>411000</v>
      </c>
      <c r="E11" s="22">
        <v>431000</v>
      </c>
      <c r="F11" s="82">
        <v>416652</v>
      </c>
      <c r="I11" s="1"/>
    </row>
    <row r="12" spans="2:9" ht="21" customHeight="1" x14ac:dyDescent="0.25">
      <c r="B12" s="40" t="s">
        <v>7</v>
      </c>
      <c r="C12" s="8" t="s">
        <v>58</v>
      </c>
      <c r="D12" s="22">
        <v>1742000</v>
      </c>
      <c r="E12" s="22">
        <v>1689000</v>
      </c>
      <c r="F12" s="82">
        <v>1600238</v>
      </c>
      <c r="I12" s="1"/>
    </row>
    <row r="13" spans="2:9" ht="11.25" customHeight="1" x14ac:dyDescent="0.25">
      <c r="B13" s="40" t="s">
        <v>160</v>
      </c>
      <c r="C13" s="7" t="s">
        <v>161</v>
      </c>
      <c r="D13" s="22">
        <v>0</v>
      </c>
      <c r="E13" s="22">
        <v>600000</v>
      </c>
      <c r="F13" s="82">
        <v>591922</v>
      </c>
      <c r="I13" s="1"/>
    </row>
    <row r="14" spans="2:9" ht="11.25" customHeight="1" x14ac:dyDescent="0.25">
      <c r="B14" s="41" t="s">
        <v>8</v>
      </c>
      <c r="C14" s="9" t="s">
        <v>64</v>
      </c>
      <c r="D14" s="21">
        <f>D15+D16+D17</f>
        <v>3546800</v>
      </c>
      <c r="E14" s="21">
        <f>E15+E16+E17</f>
        <v>4189800</v>
      </c>
      <c r="F14" s="101">
        <f>F15+F16+F17</f>
        <v>3748672</v>
      </c>
    </row>
    <row r="15" spans="2:9" ht="21" customHeight="1" x14ac:dyDescent="0.25">
      <c r="B15" s="42" t="s">
        <v>9</v>
      </c>
      <c r="C15" s="10" t="s">
        <v>100</v>
      </c>
      <c r="D15" s="22">
        <v>2721800</v>
      </c>
      <c r="E15" s="22">
        <v>3331800</v>
      </c>
      <c r="F15" s="82">
        <v>2890672</v>
      </c>
    </row>
    <row r="16" spans="2:9" ht="11.25" hidden="1" customHeight="1" x14ac:dyDescent="0.25">
      <c r="B16" s="42" t="s">
        <v>131</v>
      </c>
      <c r="C16" s="11" t="s">
        <v>132</v>
      </c>
      <c r="D16" s="22">
        <v>0</v>
      </c>
      <c r="E16" s="22">
        <v>0</v>
      </c>
      <c r="F16" s="82">
        <v>0</v>
      </c>
    </row>
    <row r="17" spans="2:9" ht="11.25" customHeight="1" x14ac:dyDescent="0.25">
      <c r="B17" s="42" t="s">
        <v>10</v>
      </c>
      <c r="C17" s="11" t="s">
        <v>101</v>
      </c>
      <c r="D17" s="22">
        <v>825000</v>
      </c>
      <c r="E17" s="22">
        <v>858000</v>
      </c>
      <c r="F17" s="82">
        <v>858000</v>
      </c>
    </row>
    <row r="18" spans="2:9" ht="11.25" customHeight="1" x14ac:dyDescent="0.25">
      <c r="B18" s="42"/>
      <c r="C18" s="12" t="s">
        <v>57</v>
      </c>
      <c r="D18" s="21">
        <f>D19+D20+D30+D35+D36+D37+D38+D39+D43+D62</f>
        <v>2960200</v>
      </c>
      <c r="E18" s="21">
        <f t="shared" ref="E18:F18" si="1">E19+E20+E30+E35+E36+E37+E38+E39+E43+E62</f>
        <v>3037200</v>
      </c>
      <c r="F18" s="21">
        <f t="shared" si="1"/>
        <v>1426581</v>
      </c>
    </row>
    <row r="19" spans="2:9" ht="11.25" customHeight="1" x14ac:dyDescent="0.25">
      <c r="B19" s="43" t="s">
        <v>3</v>
      </c>
      <c r="C19" s="13" t="s">
        <v>2</v>
      </c>
      <c r="D19" s="22">
        <v>23000</v>
      </c>
      <c r="E19" s="22">
        <v>40000</v>
      </c>
      <c r="F19" s="82">
        <v>38544</v>
      </c>
      <c r="I19" s="1"/>
    </row>
    <row r="20" spans="2:9" ht="11.25" customHeight="1" x14ac:dyDescent="0.25">
      <c r="B20" s="41" t="s">
        <v>22</v>
      </c>
      <c r="C20" s="5" t="s">
        <v>44</v>
      </c>
      <c r="D20" s="21">
        <f>D21+D24+D28+D29</f>
        <v>837000</v>
      </c>
      <c r="E20" s="21">
        <f>E21+E24+E28+E29</f>
        <v>917000</v>
      </c>
      <c r="F20" s="101">
        <f>F21+F24+F28+F29</f>
        <v>821970</v>
      </c>
    </row>
    <row r="21" spans="2:9" ht="11.25" customHeight="1" x14ac:dyDescent="0.25">
      <c r="B21" s="42" t="s">
        <v>11</v>
      </c>
      <c r="C21" s="7" t="s">
        <v>45</v>
      </c>
      <c r="D21" s="22">
        <f>D22+D23</f>
        <v>590000</v>
      </c>
      <c r="E21" s="22">
        <f>E22+E23</f>
        <v>665000</v>
      </c>
      <c r="F21" s="82">
        <f>F22+F23</f>
        <v>645638</v>
      </c>
    </row>
    <row r="22" spans="2:9" ht="11.25" customHeight="1" x14ac:dyDescent="0.25">
      <c r="B22" s="42" t="s">
        <v>12</v>
      </c>
      <c r="C22" s="14" t="s">
        <v>46</v>
      </c>
      <c r="D22" s="22">
        <v>80000</v>
      </c>
      <c r="E22" s="22">
        <v>100000</v>
      </c>
      <c r="F22" s="82">
        <v>90818</v>
      </c>
      <c r="I22" s="1"/>
    </row>
    <row r="23" spans="2:9" ht="11.25" customHeight="1" x14ac:dyDescent="0.25">
      <c r="B23" s="42" t="s">
        <v>13</v>
      </c>
      <c r="C23" s="14" t="s">
        <v>47</v>
      </c>
      <c r="D23" s="22">
        <v>510000</v>
      </c>
      <c r="E23" s="22">
        <v>565000</v>
      </c>
      <c r="F23" s="82">
        <v>554820</v>
      </c>
      <c r="I23" s="1"/>
    </row>
    <row r="24" spans="2:9" ht="11.25" customHeight="1" x14ac:dyDescent="0.25">
      <c r="B24" s="42" t="s">
        <v>14</v>
      </c>
      <c r="C24" s="7" t="s">
        <v>48</v>
      </c>
      <c r="D24" s="22">
        <f>D25+D26+D27</f>
        <v>203000</v>
      </c>
      <c r="E24" s="22">
        <f>E25+E26+E27</f>
        <v>203000</v>
      </c>
      <c r="F24" s="82">
        <f>F25+F26+F27</f>
        <v>137713</v>
      </c>
      <c r="I24" s="1"/>
    </row>
    <row r="25" spans="2:9" ht="11.25" customHeight="1" x14ac:dyDescent="0.25">
      <c r="B25" s="42" t="s">
        <v>15</v>
      </c>
      <c r="C25" s="14" t="s">
        <v>49</v>
      </c>
      <c r="D25" s="22">
        <v>138000</v>
      </c>
      <c r="E25" s="22">
        <v>138000</v>
      </c>
      <c r="F25" s="82">
        <v>98277</v>
      </c>
      <c r="I25" s="1"/>
    </row>
    <row r="26" spans="2:9" ht="11.25" customHeight="1" x14ac:dyDescent="0.25">
      <c r="B26" s="42" t="s">
        <v>16</v>
      </c>
      <c r="C26" s="14" t="s">
        <v>50</v>
      </c>
      <c r="D26" s="22">
        <v>5000</v>
      </c>
      <c r="E26" s="22">
        <v>5000</v>
      </c>
      <c r="F26" s="82">
        <v>2328</v>
      </c>
      <c r="I26" s="1"/>
    </row>
    <row r="27" spans="2:9" ht="11.25" customHeight="1" x14ac:dyDescent="0.25">
      <c r="B27" s="42" t="s">
        <v>17</v>
      </c>
      <c r="C27" s="14" t="s">
        <v>51</v>
      </c>
      <c r="D27" s="22">
        <v>60000</v>
      </c>
      <c r="E27" s="22">
        <v>60000</v>
      </c>
      <c r="F27" s="82">
        <v>37108</v>
      </c>
      <c r="I27" s="1"/>
    </row>
    <row r="28" spans="2:9" ht="11.25" customHeight="1" x14ac:dyDescent="0.25">
      <c r="B28" s="42" t="s">
        <v>20</v>
      </c>
      <c r="C28" s="7" t="s">
        <v>18</v>
      </c>
      <c r="D28" s="22">
        <v>10000</v>
      </c>
      <c r="E28" s="22">
        <v>15000</v>
      </c>
      <c r="F28" s="82">
        <v>11015</v>
      </c>
    </row>
    <row r="29" spans="2:9" ht="11.25" customHeight="1" x14ac:dyDescent="0.25">
      <c r="B29" s="42" t="s">
        <v>21</v>
      </c>
      <c r="C29" s="7" t="s">
        <v>19</v>
      </c>
      <c r="D29" s="22">
        <v>34000</v>
      </c>
      <c r="E29" s="22">
        <v>34000</v>
      </c>
      <c r="F29" s="82">
        <v>27604</v>
      </c>
    </row>
    <row r="30" spans="2:9" ht="11.25" customHeight="1" x14ac:dyDescent="0.25">
      <c r="B30" s="41">
        <v>16.02</v>
      </c>
      <c r="C30" s="5" t="s">
        <v>55</v>
      </c>
      <c r="D30" s="21">
        <f>D31</f>
        <v>240000</v>
      </c>
      <c r="E30" s="21">
        <f>E31</f>
        <v>240000</v>
      </c>
      <c r="F30" s="101">
        <f>F31</f>
        <v>191835</v>
      </c>
    </row>
    <row r="31" spans="2:9" ht="11.25" customHeight="1" x14ac:dyDescent="0.25">
      <c r="B31" s="40" t="s">
        <v>23</v>
      </c>
      <c r="C31" s="7" t="s">
        <v>52</v>
      </c>
      <c r="D31" s="22">
        <f>D32+D33+D34</f>
        <v>240000</v>
      </c>
      <c r="E31" s="22">
        <f>E32+E33+E34</f>
        <v>240000</v>
      </c>
      <c r="F31" s="82">
        <f>F32+F33+F34</f>
        <v>191835</v>
      </c>
    </row>
    <row r="32" spans="2:9" ht="11.25" customHeight="1" x14ac:dyDescent="0.25">
      <c r="B32" s="40" t="s">
        <v>24</v>
      </c>
      <c r="C32" s="11" t="s">
        <v>59</v>
      </c>
      <c r="D32" s="22">
        <v>193000</v>
      </c>
      <c r="E32" s="22">
        <v>193000</v>
      </c>
      <c r="F32" s="82">
        <v>177105</v>
      </c>
    </row>
    <row r="33" spans="1:6" ht="11.25" customHeight="1" x14ac:dyDescent="0.25">
      <c r="B33" s="40" t="s">
        <v>25</v>
      </c>
      <c r="C33" s="11" t="s">
        <v>60</v>
      </c>
      <c r="D33" s="22">
        <v>45000</v>
      </c>
      <c r="E33" s="22">
        <v>45000</v>
      </c>
      <c r="F33" s="82">
        <v>13599</v>
      </c>
    </row>
    <row r="34" spans="1:6" ht="11.25" customHeight="1" x14ac:dyDescent="0.25">
      <c r="B34" s="40" t="s">
        <v>113</v>
      </c>
      <c r="C34" s="11" t="s">
        <v>114</v>
      </c>
      <c r="D34" s="22">
        <v>2000</v>
      </c>
      <c r="E34" s="22">
        <v>2000</v>
      </c>
      <c r="F34" s="82">
        <v>1131</v>
      </c>
    </row>
    <row r="35" spans="1:6" ht="11.25" customHeight="1" x14ac:dyDescent="0.25">
      <c r="B35" s="44" t="s">
        <v>27</v>
      </c>
      <c r="C35" s="15" t="s">
        <v>26</v>
      </c>
      <c r="D35" s="21">
        <v>100000</v>
      </c>
      <c r="E35" s="21">
        <v>110000</v>
      </c>
      <c r="F35" s="101">
        <v>104036</v>
      </c>
    </row>
    <row r="36" spans="1:6" ht="11.25" hidden="1" customHeight="1" x14ac:dyDescent="0.25">
      <c r="B36" s="44" t="s">
        <v>157</v>
      </c>
      <c r="C36" s="15" t="s">
        <v>158</v>
      </c>
      <c r="D36" s="21">
        <v>0</v>
      </c>
      <c r="E36" s="21">
        <v>0</v>
      </c>
      <c r="F36" s="101">
        <v>0</v>
      </c>
    </row>
    <row r="37" spans="1:6" ht="11.25" customHeight="1" x14ac:dyDescent="0.25">
      <c r="B37" s="65" t="s">
        <v>133</v>
      </c>
      <c r="C37" s="15" t="s">
        <v>134</v>
      </c>
      <c r="D37" s="21">
        <v>1000</v>
      </c>
      <c r="E37" s="21">
        <v>1000</v>
      </c>
      <c r="F37" s="101">
        <v>7</v>
      </c>
    </row>
    <row r="38" spans="1:6" ht="11.25" hidden="1" customHeight="1" x14ac:dyDescent="0.25">
      <c r="B38" s="45" t="s">
        <v>29</v>
      </c>
      <c r="C38" s="16" t="s">
        <v>28</v>
      </c>
      <c r="D38" s="21">
        <v>0</v>
      </c>
      <c r="E38" s="21">
        <v>0</v>
      </c>
      <c r="F38" s="101">
        <v>0</v>
      </c>
    </row>
    <row r="39" spans="1:6" ht="11.25" customHeight="1" x14ac:dyDescent="0.25">
      <c r="B39" s="45" t="s">
        <v>34</v>
      </c>
      <c r="C39" s="16" t="s">
        <v>53</v>
      </c>
      <c r="D39" s="21">
        <f>D40+D41+D42</f>
        <v>1576000</v>
      </c>
      <c r="E39" s="21">
        <f>E40+E41+E42</f>
        <v>1546000</v>
      </c>
      <c r="F39" s="101">
        <f>F40+F41+F42</f>
        <v>152591</v>
      </c>
    </row>
    <row r="40" spans="1:6" ht="11.25" customHeight="1" x14ac:dyDescent="0.25">
      <c r="B40" s="46" t="s">
        <v>31</v>
      </c>
      <c r="C40" s="17" t="s">
        <v>61</v>
      </c>
      <c r="D40" s="22">
        <v>1550000</v>
      </c>
      <c r="E40" s="22">
        <v>1520000</v>
      </c>
      <c r="F40" s="82">
        <v>151840</v>
      </c>
    </row>
    <row r="41" spans="1:6" ht="11.25" customHeight="1" x14ac:dyDescent="0.25">
      <c r="B41" s="46" t="s">
        <v>32</v>
      </c>
      <c r="C41" s="18" t="s">
        <v>62</v>
      </c>
      <c r="D41" s="22">
        <v>6000</v>
      </c>
      <c r="E41" s="22">
        <v>6000</v>
      </c>
      <c r="F41" s="82">
        <v>751</v>
      </c>
    </row>
    <row r="42" spans="1:6" ht="11.25" customHeight="1" x14ac:dyDescent="0.25">
      <c r="B42" s="46" t="s">
        <v>33</v>
      </c>
      <c r="C42" s="17" t="s">
        <v>30</v>
      </c>
      <c r="D42" s="22">
        <v>20000</v>
      </c>
      <c r="E42" s="22">
        <v>20000</v>
      </c>
      <c r="F42" s="82">
        <v>0</v>
      </c>
    </row>
    <row r="43" spans="1:6" ht="11.25" customHeight="1" x14ac:dyDescent="0.25">
      <c r="A43" s="103"/>
      <c r="B43" s="106">
        <v>36.020000000000003</v>
      </c>
      <c r="C43" s="107" t="s">
        <v>120</v>
      </c>
      <c r="D43" s="108">
        <f>D44+D45+D46+D47+D48</f>
        <v>183200</v>
      </c>
      <c r="E43" s="108">
        <f>E44+E45+E46+E47+E48</f>
        <v>183200</v>
      </c>
      <c r="F43" s="109">
        <f>F44+F45+F46+F47+F48</f>
        <v>117598</v>
      </c>
    </row>
    <row r="44" spans="1:6" ht="11.25" customHeight="1" x14ac:dyDescent="0.25">
      <c r="A44" s="103"/>
      <c r="B44" s="110" t="s">
        <v>140</v>
      </c>
      <c r="C44" s="111" t="s">
        <v>141</v>
      </c>
      <c r="D44" s="112">
        <v>80000</v>
      </c>
      <c r="E44" s="112">
        <v>80000</v>
      </c>
      <c r="F44" s="113">
        <v>47791</v>
      </c>
    </row>
    <row r="45" spans="1:6" ht="11.25" customHeight="1" x14ac:dyDescent="0.25">
      <c r="A45" s="103"/>
      <c r="B45" s="110" t="s">
        <v>167</v>
      </c>
      <c r="C45" s="111" t="s">
        <v>168</v>
      </c>
      <c r="D45" s="112">
        <v>3000</v>
      </c>
      <c r="E45" s="112">
        <v>3000</v>
      </c>
      <c r="F45" s="113">
        <v>30</v>
      </c>
    </row>
    <row r="46" spans="1:6" ht="11.25" hidden="1" customHeight="1" x14ac:dyDescent="0.25">
      <c r="A46" s="103"/>
      <c r="B46" s="110"/>
      <c r="C46" s="111"/>
      <c r="D46" s="112">
        <v>0</v>
      </c>
      <c r="E46" s="112">
        <v>0</v>
      </c>
      <c r="F46" s="113"/>
    </row>
    <row r="47" spans="1:6" ht="11.25" hidden="1" customHeight="1" x14ac:dyDescent="0.25">
      <c r="A47" s="103"/>
      <c r="B47" s="110" t="s">
        <v>143</v>
      </c>
      <c r="C47" s="111" t="s">
        <v>144</v>
      </c>
      <c r="D47" s="112">
        <v>0</v>
      </c>
      <c r="E47" s="112">
        <v>0</v>
      </c>
      <c r="F47" s="113">
        <v>0</v>
      </c>
    </row>
    <row r="48" spans="1:6" ht="11.25" customHeight="1" x14ac:dyDescent="0.25">
      <c r="A48" s="103"/>
      <c r="B48" s="110" t="s">
        <v>36</v>
      </c>
      <c r="C48" s="111" t="s">
        <v>35</v>
      </c>
      <c r="D48" s="112">
        <v>100200</v>
      </c>
      <c r="E48" s="112">
        <v>100200</v>
      </c>
      <c r="F48" s="113">
        <v>69777</v>
      </c>
    </row>
    <row r="49" spans="1:6" ht="11.25" customHeight="1" x14ac:dyDescent="0.25">
      <c r="A49" s="103"/>
      <c r="B49" s="106" t="s">
        <v>38</v>
      </c>
      <c r="C49" s="114" t="s">
        <v>54</v>
      </c>
      <c r="D49" s="115">
        <f>D50+D51+D52</f>
        <v>0</v>
      </c>
      <c r="E49" s="115">
        <f>E50+E51+E52</f>
        <v>-455000</v>
      </c>
      <c r="F49" s="116">
        <f>F50+F51+F52</f>
        <v>-455000</v>
      </c>
    </row>
    <row r="50" spans="1:6" ht="11.25" hidden="1" customHeight="1" x14ac:dyDescent="0.25">
      <c r="A50" s="103"/>
      <c r="B50" s="110" t="s">
        <v>39</v>
      </c>
      <c r="C50" s="111" t="s">
        <v>37</v>
      </c>
      <c r="D50" s="112">
        <v>0</v>
      </c>
      <c r="E50" s="112">
        <v>0</v>
      </c>
      <c r="F50" s="113">
        <v>0</v>
      </c>
    </row>
    <row r="51" spans="1:6" ht="21.75" customHeight="1" x14ac:dyDescent="0.25">
      <c r="A51" s="103"/>
      <c r="B51" s="117" t="s">
        <v>40</v>
      </c>
      <c r="C51" s="118" t="s">
        <v>63</v>
      </c>
      <c r="D51" s="119">
        <v>0</v>
      </c>
      <c r="E51" s="120">
        <v>-455000</v>
      </c>
      <c r="F51" s="121">
        <v>-455000</v>
      </c>
    </row>
    <row r="52" spans="1:6" ht="3" hidden="1" customHeight="1" x14ac:dyDescent="0.25">
      <c r="A52" s="103"/>
      <c r="B52" s="110"/>
      <c r="C52" s="118"/>
      <c r="D52" s="119" t="s">
        <v>121</v>
      </c>
      <c r="E52" s="120">
        <v>0</v>
      </c>
      <c r="F52" s="121">
        <v>0</v>
      </c>
    </row>
    <row r="53" spans="1:6" ht="11.25" customHeight="1" x14ac:dyDescent="0.25">
      <c r="A53" s="103"/>
      <c r="B53" s="106" t="s">
        <v>41</v>
      </c>
      <c r="C53" s="107" t="s">
        <v>56</v>
      </c>
      <c r="D53" s="108">
        <f>D54+D55+D56</f>
        <v>250000</v>
      </c>
      <c r="E53" s="108">
        <f t="shared" ref="E53:F53" si="2">E54+E55+E56</f>
        <v>250000</v>
      </c>
      <c r="F53" s="108">
        <f t="shared" si="2"/>
        <v>180711</v>
      </c>
    </row>
    <row r="54" spans="1:6" ht="11.25" hidden="1" customHeight="1" x14ac:dyDescent="0.25">
      <c r="A54" s="103"/>
      <c r="B54" s="110" t="s">
        <v>146</v>
      </c>
      <c r="C54" s="111" t="s">
        <v>147</v>
      </c>
      <c r="D54" s="112">
        <v>0</v>
      </c>
      <c r="E54" s="112">
        <v>0</v>
      </c>
      <c r="F54" s="113">
        <v>0</v>
      </c>
    </row>
    <row r="55" spans="1:6" ht="11.25" customHeight="1" x14ac:dyDescent="0.25">
      <c r="A55" s="103"/>
      <c r="B55" s="110" t="s">
        <v>42</v>
      </c>
      <c r="C55" s="111" t="s">
        <v>65</v>
      </c>
      <c r="D55" s="112">
        <v>150000</v>
      </c>
      <c r="E55" s="112">
        <v>150000</v>
      </c>
      <c r="F55" s="113">
        <v>96880</v>
      </c>
    </row>
    <row r="56" spans="1:6" ht="11.25" customHeight="1" x14ac:dyDescent="0.25">
      <c r="A56" s="103"/>
      <c r="B56" s="110" t="s">
        <v>173</v>
      </c>
      <c r="C56" s="111" t="s">
        <v>174</v>
      </c>
      <c r="D56" s="112">
        <v>100000</v>
      </c>
      <c r="E56" s="112">
        <v>100000</v>
      </c>
      <c r="F56" s="113">
        <v>83831</v>
      </c>
    </row>
    <row r="57" spans="1:6" ht="12" customHeight="1" x14ac:dyDescent="0.25">
      <c r="A57" s="103"/>
      <c r="B57" s="106">
        <v>43.02</v>
      </c>
      <c r="C57" s="107" t="s">
        <v>108</v>
      </c>
      <c r="D57" s="108">
        <f>D58</f>
        <v>320000</v>
      </c>
      <c r="E57" s="108">
        <f>E58</f>
        <v>320000</v>
      </c>
      <c r="F57" s="109">
        <f>F58</f>
        <v>0</v>
      </c>
    </row>
    <row r="58" spans="1:6" ht="11.25" customHeight="1" x14ac:dyDescent="0.25">
      <c r="A58" s="103"/>
      <c r="B58" s="122" t="s">
        <v>169</v>
      </c>
      <c r="C58" s="123" t="s">
        <v>170</v>
      </c>
      <c r="D58" s="112">
        <v>320000</v>
      </c>
      <c r="E58" s="124">
        <v>320000</v>
      </c>
      <c r="F58" s="113">
        <v>0</v>
      </c>
    </row>
    <row r="59" spans="1:6" ht="11.25" customHeight="1" x14ac:dyDescent="0.25">
      <c r="A59" s="103"/>
      <c r="B59" s="106"/>
      <c r="C59" s="125" t="s">
        <v>69</v>
      </c>
      <c r="D59" s="108">
        <f>D60+D63+D66+D75</f>
        <v>4252010</v>
      </c>
      <c r="E59" s="108">
        <f t="shared" ref="E59:F59" si="3">E60+E63+E66+E75</f>
        <v>4707110</v>
      </c>
      <c r="F59" s="108">
        <f t="shared" si="3"/>
        <v>3334406</v>
      </c>
    </row>
    <row r="60" spans="1:6" ht="11.25" customHeight="1" x14ac:dyDescent="0.25">
      <c r="A60" s="103"/>
      <c r="B60" s="106">
        <v>37.020000000000003</v>
      </c>
      <c r="C60" s="125" t="s">
        <v>54</v>
      </c>
      <c r="D60" s="108">
        <f>D61+D62</f>
        <v>0</v>
      </c>
      <c r="E60" s="108">
        <f>E61+E62</f>
        <v>455000</v>
      </c>
      <c r="F60" s="109">
        <f>F61+F62</f>
        <v>455000</v>
      </c>
    </row>
    <row r="61" spans="1:6" ht="14.25" customHeight="1" x14ac:dyDescent="0.25">
      <c r="A61" s="103"/>
      <c r="B61" s="122" t="s">
        <v>68</v>
      </c>
      <c r="C61" s="123" t="s">
        <v>67</v>
      </c>
      <c r="D61" s="112">
        <v>0</v>
      </c>
      <c r="E61" s="112">
        <v>455000</v>
      </c>
      <c r="F61" s="113">
        <v>455000</v>
      </c>
    </row>
    <row r="62" spans="1:6" ht="13.75" hidden="1" customHeight="1" x14ac:dyDescent="0.25">
      <c r="A62" s="103"/>
      <c r="B62" s="110" t="s">
        <v>142</v>
      </c>
      <c r="C62" s="111" t="s">
        <v>145</v>
      </c>
      <c r="D62" s="112">
        <v>0</v>
      </c>
      <c r="E62" s="112">
        <v>0</v>
      </c>
      <c r="F62" s="113">
        <v>0</v>
      </c>
    </row>
    <row r="63" spans="1:6" ht="13.75" customHeight="1" x14ac:dyDescent="0.25">
      <c r="A63" s="103"/>
      <c r="B63" s="126">
        <v>39.020000000000003</v>
      </c>
      <c r="C63" s="127" t="s">
        <v>117</v>
      </c>
      <c r="D63" s="108">
        <f>D64+D65</f>
        <v>0</v>
      </c>
      <c r="E63" s="108">
        <f t="shared" ref="E63:F63" si="4">E64+E65</f>
        <v>100</v>
      </c>
      <c r="F63" s="128">
        <f t="shared" si="4"/>
        <v>99</v>
      </c>
    </row>
    <row r="64" spans="1:6" ht="13.75" customHeight="1" x14ac:dyDescent="0.25">
      <c r="A64" s="103"/>
      <c r="B64" s="122" t="s">
        <v>115</v>
      </c>
      <c r="C64" s="123" t="s">
        <v>116</v>
      </c>
      <c r="D64" s="112">
        <v>0</v>
      </c>
      <c r="E64" s="124">
        <v>100</v>
      </c>
      <c r="F64" s="129">
        <v>99</v>
      </c>
    </row>
    <row r="65" spans="1:6" ht="13.75" hidden="1" customHeight="1" x14ac:dyDescent="0.25">
      <c r="A65" s="103"/>
      <c r="B65" s="122" t="s">
        <v>176</v>
      </c>
      <c r="C65" s="123" t="s">
        <v>177</v>
      </c>
      <c r="D65" s="112">
        <v>0</v>
      </c>
      <c r="E65" s="124">
        <v>0</v>
      </c>
      <c r="F65" s="129">
        <v>0</v>
      </c>
    </row>
    <row r="66" spans="1:6" ht="11.25" customHeight="1" x14ac:dyDescent="0.25">
      <c r="A66" s="103"/>
      <c r="B66" s="106" t="s">
        <v>41</v>
      </c>
      <c r="C66" s="107" t="s">
        <v>56</v>
      </c>
      <c r="D66" s="108">
        <f>D67+D68+D69+D70</f>
        <v>4198010</v>
      </c>
      <c r="E66" s="130">
        <f t="shared" ref="E66:F66" si="5">E67+E68+E69+E70</f>
        <v>4198010</v>
      </c>
      <c r="F66" s="131">
        <f t="shared" si="5"/>
        <v>2827066</v>
      </c>
    </row>
    <row r="67" spans="1:6" ht="10.75" customHeight="1" x14ac:dyDescent="0.25">
      <c r="A67" s="103"/>
      <c r="B67" s="122" t="s">
        <v>110</v>
      </c>
      <c r="C67" s="123" t="s">
        <v>109</v>
      </c>
      <c r="D67" s="112">
        <v>300000</v>
      </c>
      <c r="E67" s="124">
        <v>300000</v>
      </c>
      <c r="F67" s="129">
        <v>0</v>
      </c>
    </row>
    <row r="68" spans="1:6" ht="12" hidden="1" customHeight="1" x14ac:dyDescent="0.25">
      <c r="A68" s="103"/>
      <c r="B68" s="122" t="s">
        <v>135</v>
      </c>
      <c r="C68" s="123" t="s">
        <v>148</v>
      </c>
      <c r="D68" s="112">
        <v>0</v>
      </c>
      <c r="E68" s="124">
        <v>0</v>
      </c>
      <c r="F68" s="129">
        <v>0</v>
      </c>
    </row>
    <row r="69" spans="1:6" ht="12" customHeight="1" x14ac:dyDescent="0.25">
      <c r="A69" s="103"/>
      <c r="B69" s="122" t="s">
        <v>185</v>
      </c>
      <c r="C69" s="123" t="s">
        <v>186</v>
      </c>
      <c r="D69" s="112">
        <v>2000000</v>
      </c>
      <c r="E69" s="124">
        <v>2000000</v>
      </c>
      <c r="F69" s="129">
        <v>1585971</v>
      </c>
    </row>
    <row r="70" spans="1:6" ht="12" customHeight="1" x14ac:dyDescent="0.25">
      <c r="A70" s="103"/>
      <c r="B70" s="122" t="s">
        <v>178</v>
      </c>
      <c r="C70" s="123" t="s">
        <v>179</v>
      </c>
      <c r="D70" s="132">
        <v>1898010</v>
      </c>
      <c r="E70" s="133">
        <v>1898010</v>
      </c>
      <c r="F70" s="129">
        <v>1241095</v>
      </c>
    </row>
    <row r="71" spans="1:6" ht="12" customHeight="1" x14ac:dyDescent="0.25">
      <c r="A71" s="103"/>
      <c r="B71" s="122" t="s">
        <v>193</v>
      </c>
      <c r="C71" s="134" t="s">
        <v>194</v>
      </c>
      <c r="D71" s="129">
        <v>1898010</v>
      </c>
      <c r="E71" s="129">
        <v>1898010</v>
      </c>
      <c r="F71" s="129">
        <v>1241095</v>
      </c>
    </row>
    <row r="72" spans="1:6" ht="12" hidden="1" customHeight="1" x14ac:dyDescent="0.25">
      <c r="A72" s="103"/>
      <c r="B72" s="122" t="s">
        <v>181</v>
      </c>
      <c r="C72" s="134" t="s">
        <v>182</v>
      </c>
      <c r="D72" s="129">
        <v>0</v>
      </c>
      <c r="E72" s="129">
        <v>0</v>
      </c>
      <c r="F72" s="129">
        <v>0</v>
      </c>
    </row>
    <row r="73" spans="1:6" ht="12" hidden="1" customHeight="1" x14ac:dyDescent="0.25">
      <c r="A73" s="103"/>
      <c r="B73" s="126">
        <v>43.02</v>
      </c>
      <c r="C73" s="135" t="s">
        <v>159</v>
      </c>
      <c r="D73" s="131">
        <f>D74</f>
        <v>0</v>
      </c>
      <c r="E73" s="131">
        <f t="shared" ref="E73:F73" si="6">E74</f>
        <v>0</v>
      </c>
      <c r="F73" s="131">
        <f t="shared" si="6"/>
        <v>0</v>
      </c>
    </row>
    <row r="74" spans="1:6" ht="12" hidden="1" customHeight="1" x14ac:dyDescent="0.25">
      <c r="A74" s="103"/>
      <c r="B74" s="122"/>
      <c r="C74" s="134"/>
      <c r="D74" s="129">
        <v>0</v>
      </c>
      <c r="E74" s="129">
        <v>0</v>
      </c>
      <c r="F74" s="129">
        <v>0</v>
      </c>
    </row>
    <row r="75" spans="1:6" ht="12" customHeight="1" x14ac:dyDescent="0.25">
      <c r="A75" s="103"/>
      <c r="B75" s="126">
        <v>43.02</v>
      </c>
      <c r="C75" s="136" t="s">
        <v>187</v>
      </c>
      <c r="D75" s="131">
        <f>D76</f>
        <v>54000</v>
      </c>
      <c r="E75" s="131">
        <f t="shared" ref="E75:F75" si="7">E76</f>
        <v>54000</v>
      </c>
      <c r="F75" s="131">
        <f t="shared" si="7"/>
        <v>52241</v>
      </c>
    </row>
    <row r="76" spans="1:6" ht="12" customHeight="1" x14ac:dyDescent="0.25">
      <c r="A76" s="103"/>
      <c r="B76" s="122" t="s">
        <v>188</v>
      </c>
      <c r="C76" s="134" t="s">
        <v>189</v>
      </c>
      <c r="D76" s="129">
        <f t="shared" ref="D76:E76" si="8">D77+D78</f>
        <v>54000</v>
      </c>
      <c r="E76" s="129">
        <f t="shared" si="8"/>
        <v>54000</v>
      </c>
      <c r="F76" s="129">
        <f>F77+F78</f>
        <v>52241</v>
      </c>
    </row>
    <row r="77" spans="1:6" ht="12" customHeight="1" x14ac:dyDescent="0.25">
      <c r="A77" s="103"/>
      <c r="B77" s="122" t="s">
        <v>190</v>
      </c>
      <c r="C77" s="134" t="s">
        <v>180</v>
      </c>
      <c r="D77" s="129">
        <v>44000</v>
      </c>
      <c r="E77" s="129">
        <v>44000</v>
      </c>
      <c r="F77" s="129">
        <v>43900</v>
      </c>
    </row>
    <row r="78" spans="1:6" ht="12" customHeight="1" x14ac:dyDescent="0.25">
      <c r="A78" s="103"/>
      <c r="B78" s="122" t="s">
        <v>191</v>
      </c>
      <c r="C78" s="134" t="s">
        <v>182</v>
      </c>
      <c r="D78" s="129">
        <v>10000</v>
      </c>
      <c r="E78" s="129">
        <v>10000</v>
      </c>
      <c r="F78" s="129">
        <v>8341</v>
      </c>
    </row>
    <row r="79" spans="1:6" x14ac:dyDescent="0.25">
      <c r="A79" s="103"/>
      <c r="B79" s="137">
        <v>49.02</v>
      </c>
      <c r="C79" s="125" t="s">
        <v>70</v>
      </c>
      <c r="D79" s="138">
        <f>D80+D85</f>
        <v>17333550</v>
      </c>
      <c r="E79" s="138">
        <f>E80+E85</f>
        <v>18620550</v>
      </c>
      <c r="F79" s="138">
        <f>F80+F85</f>
        <v>9869427</v>
      </c>
    </row>
    <row r="80" spans="1:6" x14ac:dyDescent="0.25">
      <c r="A80" s="103"/>
      <c r="B80" s="139"/>
      <c r="C80" s="140" t="s">
        <v>71</v>
      </c>
      <c r="D80" s="112">
        <f>D90+D98+D104+D107+D114+D117+D128+D134+D141+D149+D154+D160+D171+D165+D174+D183</f>
        <v>9230000</v>
      </c>
      <c r="E80" s="112">
        <f t="shared" ref="E80:F80" si="9">E90+E98+E104+E107+E114+E117+E128+E134+E141+E149+E154+E160+E171+E165+E174+E183</f>
        <v>10062000</v>
      </c>
      <c r="F80" s="112">
        <f t="shared" si="9"/>
        <v>7146090</v>
      </c>
    </row>
    <row r="81" spans="1:9" x14ac:dyDescent="0.25">
      <c r="A81" s="103"/>
      <c r="B81" s="139">
        <v>10</v>
      </c>
      <c r="C81" s="140" t="s">
        <v>72</v>
      </c>
      <c r="D81" s="112">
        <f>D91+D101+D108+D118+D129+D142</f>
        <v>3548000</v>
      </c>
      <c r="E81" s="112">
        <f t="shared" ref="E81:F81" si="10">E91+E101+E108+E118+E129+E142</f>
        <v>3540080</v>
      </c>
      <c r="F81" s="112">
        <f t="shared" si="10"/>
        <v>2930667</v>
      </c>
    </row>
    <row r="82" spans="1:9" x14ac:dyDescent="0.25">
      <c r="A82" s="103"/>
      <c r="B82" s="139">
        <v>20</v>
      </c>
      <c r="C82" s="140" t="s">
        <v>73</v>
      </c>
      <c r="D82" s="112">
        <f>D92+D102+D109+D115+D119+D130+D135+D143+D150+D155+D161+D166+D172+D175+D177+D184</f>
        <v>3147000</v>
      </c>
      <c r="E82" s="112">
        <f t="shared" ref="E82:F82" si="11">E92+E102+E109+E115+E119+E130+E135+E143+E150+E155+E161+E166+E172+E175+E177+E184</f>
        <v>3327000</v>
      </c>
      <c r="F82" s="112">
        <f t="shared" si="11"/>
        <v>1941422</v>
      </c>
    </row>
    <row r="83" spans="1:9" x14ac:dyDescent="0.25">
      <c r="A83" s="103"/>
      <c r="B83" s="141" t="s">
        <v>125</v>
      </c>
      <c r="C83" s="140" t="s">
        <v>74</v>
      </c>
      <c r="D83" s="112">
        <f>D93+D99+D120+D105+D121+D136+D137+D144+D146+D147+D176</f>
        <v>2535000</v>
      </c>
      <c r="E83" s="112">
        <f t="shared" ref="E83:F83" si="12">E93+E99+E120+E105+E121+E136+E137+E144+E146+E147+E176</f>
        <v>3206000</v>
      </c>
      <c r="F83" s="112">
        <f t="shared" si="12"/>
        <v>2288259</v>
      </c>
    </row>
    <row r="84" spans="1:9" x14ac:dyDescent="0.25">
      <c r="A84" s="103"/>
      <c r="B84" s="141">
        <v>85</v>
      </c>
      <c r="C84" s="140" t="s">
        <v>126</v>
      </c>
      <c r="D84" s="112">
        <f>D94+D110+D122+D145</f>
        <v>0</v>
      </c>
      <c r="E84" s="112">
        <f>E94+E110+E122+E145</f>
        <v>-11080</v>
      </c>
      <c r="F84" s="112">
        <f>F94+F110+F122+F145</f>
        <v>-14258</v>
      </c>
    </row>
    <row r="85" spans="1:9" x14ac:dyDescent="0.25">
      <c r="A85" s="103"/>
      <c r="B85" s="139"/>
      <c r="C85" s="140" t="s">
        <v>75</v>
      </c>
      <c r="D85" s="112">
        <f>D95+D111+D123+D131+D138+D151+D156+D162+D168+D178+D185</f>
        <v>8103550</v>
      </c>
      <c r="E85" s="112">
        <f>E95+E111+E123+E131+E138+E151+E156+E162+E168+E178+E185</f>
        <v>8558550</v>
      </c>
      <c r="F85" s="112">
        <f>F95+F111+F123+F131+F138+F151+F156+F162+F168+F178+F185</f>
        <v>2723337</v>
      </c>
    </row>
    <row r="86" spans="1:9" x14ac:dyDescent="0.25">
      <c r="A86" s="103"/>
      <c r="B86" s="139">
        <v>60</v>
      </c>
      <c r="C86" s="140" t="s">
        <v>180</v>
      </c>
      <c r="D86" s="112">
        <f>D124+D179</f>
        <v>2003550</v>
      </c>
      <c r="E86" s="112">
        <f t="shared" ref="E86:F86" si="13">E124+E179</f>
        <v>2003550</v>
      </c>
      <c r="F86" s="112">
        <f t="shared" si="13"/>
        <v>1278272</v>
      </c>
    </row>
    <row r="87" spans="1:9" x14ac:dyDescent="0.25">
      <c r="A87" s="103"/>
      <c r="B87" s="139">
        <v>70</v>
      </c>
      <c r="C87" s="140" t="s">
        <v>76</v>
      </c>
      <c r="D87" s="112">
        <f>D96+D125+D139+D152+D157+D180</f>
        <v>6020000</v>
      </c>
      <c r="E87" s="112">
        <f t="shared" ref="E87:F87" si="14">E96+E125+E139+E152+E157+E180</f>
        <v>6375000</v>
      </c>
      <c r="F87" s="112">
        <f t="shared" si="14"/>
        <v>1399145</v>
      </c>
    </row>
    <row r="88" spans="1:9" hidden="1" x14ac:dyDescent="0.25">
      <c r="A88" s="103"/>
      <c r="B88" s="141">
        <v>85</v>
      </c>
      <c r="C88" s="140" t="s">
        <v>126</v>
      </c>
      <c r="D88" s="112">
        <f>D126</f>
        <v>0</v>
      </c>
      <c r="E88" s="112">
        <f t="shared" ref="E88:F88" si="15">E126</f>
        <v>0</v>
      </c>
      <c r="F88" s="112">
        <f t="shared" si="15"/>
        <v>0</v>
      </c>
    </row>
    <row r="89" spans="1:9" x14ac:dyDescent="0.25">
      <c r="A89" s="103"/>
      <c r="B89" s="142" t="s">
        <v>78</v>
      </c>
      <c r="C89" s="143" t="s">
        <v>77</v>
      </c>
      <c r="D89" s="108">
        <f>D90+D95</f>
        <v>5693000</v>
      </c>
      <c r="E89" s="108">
        <f>E90+E95</f>
        <v>5693000</v>
      </c>
      <c r="F89" s="109">
        <f>F90+F95</f>
        <v>2451503</v>
      </c>
    </row>
    <row r="90" spans="1:9" x14ac:dyDescent="0.25">
      <c r="A90" s="103"/>
      <c r="B90" s="139"/>
      <c r="C90" s="140" t="s">
        <v>71</v>
      </c>
      <c r="D90" s="112">
        <f>D91+D92+D93+D94</f>
        <v>3343000</v>
      </c>
      <c r="E90" s="112">
        <f t="shared" ref="E90:F90" si="16">E91+E92+E93+E94</f>
        <v>3343000</v>
      </c>
      <c r="F90" s="112">
        <f t="shared" si="16"/>
        <v>2240281</v>
      </c>
      <c r="I90" s="103"/>
    </row>
    <row r="91" spans="1:9" x14ac:dyDescent="0.25">
      <c r="A91" s="103"/>
      <c r="B91" s="139">
        <v>10</v>
      </c>
      <c r="C91" s="140" t="s">
        <v>72</v>
      </c>
      <c r="D91" s="112">
        <v>2228000</v>
      </c>
      <c r="E91" s="112">
        <v>2239080</v>
      </c>
      <c r="F91" s="113">
        <v>1710692</v>
      </c>
      <c r="I91" s="104"/>
    </row>
    <row r="92" spans="1:9" x14ac:dyDescent="0.25">
      <c r="A92" s="103"/>
      <c r="B92" s="139">
        <v>20</v>
      </c>
      <c r="C92" s="140" t="s">
        <v>73</v>
      </c>
      <c r="D92" s="112">
        <v>1115000</v>
      </c>
      <c r="E92" s="112">
        <v>1115000</v>
      </c>
      <c r="F92" s="113">
        <v>543847</v>
      </c>
      <c r="I92" s="104"/>
    </row>
    <row r="93" spans="1:9" hidden="1" x14ac:dyDescent="0.25">
      <c r="A93" s="103"/>
      <c r="B93" s="139">
        <v>55</v>
      </c>
      <c r="C93" s="140" t="s">
        <v>163</v>
      </c>
      <c r="D93" s="112">
        <v>0</v>
      </c>
      <c r="E93" s="112">
        <v>0</v>
      </c>
      <c r="F93" s="113">
        <v>0</v>
      </c>
    </row>
    <row r="94" spans="1:9" x14ac:dyDescent="0.25">
      <c r="A94" s="103"/>
      <c r="B94" s="144">
        <v>85</v>
      </c>
      <c r="C94" s="140" t="s">
        <v>126</v>
      </c>
      <c r="D94" s="112">
        <v>0</v>
      </c>
      <c r="E94" s="112">
        <v>-11080</v>
      </c>
      <c r="F94" s="112">
        <v>-14258</v>
      </c>
    </row>
    <row r="95" spans="1:9" x14ac:dyDescent="0.25">
      <c r="A95" s="103"/>
      <c r="B95" s="139"/>
      <c r="C95" s="140" t="s">
        <v>75</v>
      </c>
      <c r="D95" s="112">
        <f>D96</f>
        <v>2350000</v>
      </c>
      <c r="E95" s="112">
        <f t="shared" ref="E95:F95" si="17">E96</f>
        <v>2350000</v>
      </c>
      <c r="F95" s="112">
        <f t="shared" si="17"/>
        <v>211222</v>
      </c>
    </row>
    <row r="96" spans="1:9" x14ac:dyDescent="0.25">
      <c r="A96" s="103"/>
      <c r="B96" s="139">
        <v>70</v>
      </c>
      <c r="C96" s="140" t="s">
        <v>76</v>
      </c>
      <c r="D96" s="112">
        <v>2350000</v>
      </c>
      <c r="E96" s="112">
        <v>2350000</v>
      </c>
      <c r="F96" s="112">
        <v>211222</v>
      </c>
    </row>
    <row r="97" spans="1:6" x14ac:dyDescent="0.25">
      <c r="A97" s="103"/>
      <c r="B97" s="142">
        <v>54.02</v>
      </c>
      <c r="C97" s="143" t="s">
        <v>118</v>
      </c>
      <c r="D97" s="108">
        <f>D98</f>
        <v>310000</v>
      </c>
      <c r="E97" s="108">
        <f>E98</f>
        <v>310000</v>
      </c>
      <c r="F97" s="109">
        <f>F98</f>
        <v>2925</v>
      </c>
    </row>
    <row r="98" spans="1:6" x14ac:dyDescent="0.25">
      <c r="A98" s="103"/>
      <c r="B98" s="139"/>
      <c r="C98" s="140" t="s">
        <v>71</v>
      </c>
      <c r="D98" s="112">
        <f>D99+D100</f>
        <v>310000</v>
      </c>
      <c r="E98" s="112">
        <f>E99+E100</f>
        <v>310000</v>
      </c>
      <c r="F98" s="113">
        <f>F99+F100</f>
        <v>2925</v>
      </c>
    </row>
    <row r="99" spans="1:6" x14ac:dyDescent="0.25">
      <c r="A99" s="103"/>
      <c r="B99" s="141" t="s">
        <v>79</v>
      </c>
      <c r="C99" s="140" t="s">
        <v>80</v>
      </c>
      <c r="D99" s="112">
        <v>300000</v>
      </c>
      <c r="E99" s="112">
        <v>300000</v>
      </c>
      <c r="F99" s="113">
        <v>0</v>
      </c>
    </row>
    <row r="100" spans="1:6" x14ac:dyDescent="0.25">
      <c r="A100" s="103"/>
      <c r="B100" s="141" t="s">
        <v>119</v>
      </c>
      <c r="C100" s="140" t="s">
        <v>162</v>
      </c>
      <c r="D100" s="112">
        <f>D101+D102</f>
        <v>10000</v>
      </c>
      <c r="E100" s="112">
        <f t="shared" ref="E100:F100" si="18">E101+E102</f>
        <v>10000</v>
      </c>
      <c r="F100" s="112">
        <f t="shared" si="18"/>
        <v>2925</v>
      </c>
    </row>
    <row r="101" spans="1:6" hidden="1" x14ac:dyDescent="0.25">
      <c r="A101" s="103"/>
      <c r="B101" s="139">
        <v>10</v>
      </c>
      <c r="C101" s="140" t="s">
        <v>72</v>
      </c>
      <c r="D101" s="112">
        <v>0</v>
      </c>
      <c r="E101" s="112">
        <v>0</v>
      </c>
      <c r="F101" s="113">
        <v>0</v>
      </c>
    </row>
    <row r="102" spans="1:6" x14ac:dyDescent="0.25">
      <c r="A102" s="103"/>
      <c r="B102" s="139">
        <v>20</v>
      </c>
      <c r="C102" s="140" t="s">
        <v>73</v>
      </c>
      <c r="D102" s="112">
        <v>10000</v>
      </c>
      <c r="E102" s="112">
        <v>10000</v>
      </c>
      <c r="F102" s="113">
        <v>2925</v>
      </c>
    </row>
    <row r="103" spans="1:6" hidden="1" x14ac:dyDescent="0.25">
      <c r="A103" s="103"/>
      <c r="B103" s="141" t="s">
        <v>123</v>
      </c>
      <c r="C103" s="125" t="s">
        <v>122</v>
      </c>
      <c r="D103" s="108">
        <f t="shared" ref="D103:F104" si="19">D104</f>
        <v>0</v>
      </c>
      <c r="E103" s="108">
        <f t="shared" si="19"/>
        <v>0</v>
      </c>
      <c r="F103" s="109">
        <f t="shared" si="19"/>
        <v>0</v>
      </c>
    </row>
    <row r="104" spans="1:6" hidden="1" x14ac:dyDescent="0.25">
      <c r="A104" s="103"/>
      <c r="B104" s="137"/>
      <c r="C104" s="140" t="s">
        <v>71</v>
      </c>
      <c r="D104" s="112">
        <f t="shared" si="19"/>
        <v>0</v>
      </c>
      <c r="E104" s="112">
        <f t="shared" si="19"/>
        <v>0</v>
      </c>
      <c r="F104" s="113">
        <f t="shared" si="19"/>
        <v>0</v>
      </c>
    </row>
    <row r="105" spans="1:6" hidden="1" x14ac:dyDescent="0.25">
      <c r="A105" s="103"/>
      <c r="B105" s="139">
        <v>30</v>
      </c>
      <c r="C105" s="140" t="s">
        <v>124</v>
      </c>
      <c r="D105" s="112">
        <v>0</v>
      </c>
      <c r="E105" s="112">
        <v>0</v>
      </c>
      <c r="F105" s="113">
        <v>0</v>
      </c>
    </row>
    <row r="106" spans="1:6" x14ac:dyDescent="0.25">
      <c r="A106" s="103"/>
      <c r="B106" s="142" t="s">
        <v>82</v>
      </c>
      <c r="C106" s="143" t="s">
        <v>81</v>
      </c>
      <c r="D106" s="108">
        <f>D107+D111</f>
        <v>282000</v>
      </c>
      <c r="E106" s="108">
        <f>E107+E111</f>
        <v>282000</v>
      </c>
      <c r="F106" s="108">
        <f>F107+F111</f>
        <v>237381</v>
      </c>
    </row>
    <row r="107" spans="1:6" x14ac:dyDescent="0.25">
      <c r="A107" s="103"/>
      <c r="B107" s="139"/>
      <c r="C107" s="140" t="s">
        <v>71</v>
      </c>
      <c r="D107" s="112">
        <f>D108+D109+D110</f>
        <v>282000</v>
      </c>
      <c r="E107" s="112">
        <f t="shared" ref="E107:F107" si="20">E108+E109+E110</f>
        <v>282000</v>
      </c>
      <c r="F107" s="112">
        <f t="shared" si="20"/>
        <v>237381</v>
      </c>
    </row>
    <row r="108" spans="1:6" x14ac:dyDescent="0.25">
      <c r="A108" s="103"/>
      <c r="B108" s="139">
        <v>10</v>
      </c>
      <c r="C108" s="140" t="s">
        <v>72</v>
      </c>
      <c r="D108" s="132">
        <v>242000</v>
      </c>
      <c r="E108" s="132">
        <v>242000</v>
      </c>
      <c r="F108" s="145">
        <v>221224</v>
      </c>
    </row>
    <row r="109" spans="1:6" x14ac:dyDescent="0.25">
      <c r="A109" s="103"/>
      <c r="B109" s="139">
        <v>20</v>
      </c>
      <c r="C109" s="146" t="s">
        <v>73</v>
      </c>
      <c r="D109" s="129">
        <v>40000</v>
      </c>
      <c r="E109" s="129">
        <v>40000</v>
      </c>
      <c r="F109" s="129">
        <v>16157</v>
      </c>
    </row>
    <row r="110" spans="1:6" hidden="1" x14ac:dyDescent="0.25">
      <c r="A110" s="103"/>
      <c r="B110" s="144">
        <v>85</v>
      </c>
      <c r="C110" s="146" t="s">
        <v>126</v>
      </c>
      <c r="D110" s="129">
        <v>0</v>
      </c>
      <c r="E110" s="129">
        <v>0</v>
      </c>
      <c r="F110" s="129">
        <v>0</v>
      </c>
    </row>
    <row r="111" spans="1:6" hidden="1" x14ac:dyDescent="0.25">
      <c r="A111" s="103"/>
      <c r="B111" s="144"/>
      <c r="C111" s="146" t="s">
        <v>75</v>
      </c>
      <c r="D111" s="129">
        <f>D112</f>
        <v>0</v>
      </c>
      <c r="E111" s="129">
        <f>E112</f>
        <v>0</v>
      </c>
      <c r="F111" s="129">
        <f>F112</f>
        <v>0</v>
      </c>
    </row>
    <row r="112" spans="1:6" hidden="1" x14ac:dyDescent="0.25">
      <c r="A112" s="103"/>
      <c r="B112" s="144">
        <v>70</v>
      </c>
      <c r="C112" s="146" t="s">
        <v>76</v>
      </c>
      <c r="D112" s="129">
        <v>0</v>
      </c>
      <c r="E112" s="129">
        <v>0</v>
      </c>
      <c r="F112" s="129">
        <v>0</v>
      </c>
    </row>
    <row r="113" spans="1:6" x14ac:dyDescent="0.25">
      <c r="A113" s="103"/>
      <c r="B113" s="142" t="s">
        <v>171</v>
      </c>
      <c r="C113" s="147" t="s">
        <v>172</v>
      </c>
      <c r="D113" s="131">
        <f>D114</f>
        <v>60000</v>
      </c>
      <c r="E113" s="131">
        <f t="shared" ref="E113:F114" si="21">E114</f>
        <v>60000</v>
      </c>
      <c r="F113" s="131">
        <f t="shared" si="21"/>
        <v>20206</v>
      </c>
    </row>
    <row r="114" spans="1:6" x14ac:dyDescent="0.25">
      <c r="A114" s="103"/>
      <c r="B114" s="139"/>
      <c r="C114" s="146" t="s">
        <v>71</v>
      </c>
      <c r="D114" s="129">
        <f>D115</f>
        <v>60000</v>
      </c>
      <c r="E114" s="129">
        <f t="shared" si="21"/>
        <v>60000</v>
      </c>
      <c r="F114" s="129">
        <f t="shared" si="21"/>
        <v>20206</v>
      </c>
    </row>
    <row r="115" spans="1:6" x14ac:dyDescent="0.25">
      <c r="A115" s="103"/>
      <c r="B115" s="139">
        <v>20</v>
      </c>
      <c r="C115" s="146" t="s">
        <v>73</v>
      </c>
      <c r="D115" s="129">
        <v>60000</v>
      </c>
      <c r="E115" s="129">
        <v>60000</v>
      </c>
      <c r="F115" s="129">
        <v>20206</v>
      </c>
    </row>
    <row r="116" spans="1:6" x14ac:dyDescent="0.25">
      <c r="A116" s="103"/>
      <c r="B116" s="142" t="s">
        <v>85</v>
      </c>
      <c r="C116" s="148" t="s">
        <v>83</v>
      </c>
      <c r="D116" s="131">
        <f>D117+D123</f>
        <v>560000</v>
      </c>
      <c r="E116" s="131">
        <f>E117+E123</f>
        <v>1195000</v>
      </c>
      <c r="F116" s="131">
        <f>F117+F123</f>
        <v>751828</v>
      </c>
    </row>
    <row r="117" spans="1:6" x14ac:dyDescent="0.25">
      <c r="A117" s="103"/>
      <c r="B117" s="139"/>
      <c r="C117" s="140" t="s">
        <v>71</v>
      </c>
      <c r="D117" s="149">
        <f>D118+D119+D120+D121+D122</f>
        <v>506000</v>
      </c>
      <c r="E117" s="149">
        <f>E118+E119+E120+E121+E122</f>
        <v>1141000</v>
      </c>
      <c r="F117" s="150">
        <f>F118+F119+F120+F121+F122</f>
        <v>699587</v>
      </c>
    </row>
    <row r="118" spans="1:6" x14ac:dyDescent="0.25">
      <c r="A118" s="103"/>
      <c r="B118" s="139">
        <v>10</v>
      </c>
      <c r="C118" s="140" t="s">
        <v>72</v>
      </c>
      <c r="D118" s="112">
        <v>40000</v>
      </c>
      <c r="E118" s="112">
        <v>52000</v>
      </c>
      <c r="F118" s="113">
        <v>51782</v>
      </c>
    </row>
    <row r="119" spans="1:6" x14ac:dyDescent="0.25">
      <c r="A119" s="103"/>
      <c r="B119" s="139">
        <v>20</v>
      </c>
      <c r="C119" s="140" t="s">
        <v>73</v>
      </c>
      <c r="D119" s="112">
        <v>256000</v>
      </c>
      <c r="E119" s="112">
        <v>256000</v>
      </c>
      <c r="F119" s="113">
        <v>252022</v>
      </c>
    </row>
    <row r="120" spans="1:6" x14ac:dyDescent="0.25">
      <c r="A120" s="103"/>
      <c r="B120" s="139">
        <v>57</v>
      </c>
      <c r="C120" s="140" t="s">
        <v>149</v>
      </c>
      <c r="D120" s="112">
        <v>210000</v>
      </c>
      <c r="E120" s="112">
        <v>833000</v>
      </c>
      <c r="F120" s="113">
        <v>395783</v>
      </c>
    </row>
    <row r="121" spans="1:6" hidden="1" x14ac:dyDescent="0.25">
      <c r="A121" s="103"/>
      <c r="B121" s="139">
        <v>59</v>
      </c>
      <c r="C121" s="140" t="s">
        <v>84</v>
      </c>
      <c r="D121" s="112">
        <v>0</v>
      </c>
      <c r="E121" s="112">
        <v>0</v>
      </c>
      <c r="F121" s="113">
        <v>0</v>
      </c>
    </row>
    <row r="122" spans="1:6" hidden="1" x14ac:dyDescent="0.25">
      <c r="A122" s="103"/>
      <c r="B122" s="139">
        <v>85</v>
      </c>
      <c r="C122" s="140" t="s">
        <v>126</v>
      </c>
      <c r="D122" s="112">
        <v>0</v>
      </c>
      <c r="E122" s="112">
        <v>0</v>
      </c>
      <c r="F122" s="113">
        <v>0</v>
      </c>
    </row>
    <row r="123" spans="1:6" x14ac:dyDescent="0.25">
      <c r="A123" s="103"/>
      <c r="B123" s="139"/>
      <c r="C123" s="140" t="s">
        <v>75</v>
      </c>
      <c r="D123" s="112">
        <f>D124+D125+D126</f>
        <v>54000</v>
      </c>
      <c r="E123" s="112">
        <f t="shared" ref="E123:F123" si="22">E124+E125+E126</f>
        <v>54000</v>
      </c>
      <c r="F123" s="112">
        <f t="shared" si="22"/>
        <v>52241</v>
      </c>
    </row>
    <row r="124" spans="1:6" x14ac:dyDescent="0.25">
      <c r="A124" s="103"/>
      <c r="B124" s="139">
        <v>60</v>
      </c>
      <c r="C124" s="140" t="s">
        <v>180</v>
      </c>
      <c r="D124" s="112">
        <v>54000</v>
      </c>
      <c r="E124" s="112">
        <v>54000</v>
      </c>
      <c r="F124" s="124">
        <v>52241</v>
      </c>
    </row>
    <row r="125" spans="1:6" hidden="1" x14ac:dyDescent="0.25">
      <c r="A125" s="103"/>
      <c r="B125" s="139">
        <v>70</v>
      </c>
      <c r="C125" s="140" t="s">
        <v>76</v>
      </c>
      <c r="D125" s="112">
        <v>0</v>
      </c>
      <c r="E125" s="112">
        <v>0</v>
      </c>
      <c r="F125" s="113">
        <v>0</v>
      </c>
    </row>
    <row r="126" spans="1:6" hidden="1" x14ac:dyDescent="0.25">
      <c r="A126" s="103"/>
      <c r="B126" s="144">
        <v>85</v>
      </c>
      <c r="C126" s="140" t="s">
        <v>126</v>
      </c>
      <c r="D126" s="112">
        <v>0</v>
      </c>
      <c r="E126" s="112">
        <v>0</v>
      </c>
      <c r="F126" s="113">
        <v>0</v>
      </c>
    </row>
    <row r="127" spans="1:6" x14ac:dyDescent="0.25">
      <c r="A127" s="103"/>
      <c r="B127" s="144">
        <v>66.02</v>
      </c>
      <c r="C127" s="125" t="s">
        <v>150</v>
      </c>
      <c r="D127" s="108">
        <f>D128</f>
        <v>138000</v>
      </c>
      <c r="E127" s="108">
        <f>E128</f>
        <v>138000</v>
      </c>
      <c r="F127" s="108">
        <f t="shared" ref="F127" si="23">F128</f>
        <v>108902</v>
      </c>
    </row>
    <row r="128" spans="1:6" x14ac:dyDescent="0.25">
      <c r="A128" s="103"/>
      <c r="B128" s="144"/>
      <c r="C128" s="140" t="s">
        <v>71</v>
      </c>
      <c r="D128" s="108">
        <f>D129+D130</f>
        <v>138000</v>
      </c>
      <c r="E128" s="108">
        <f t="shared" ref="E128:F128" si="24">E129+E130</f>
        <v>138000</v>
      </c>
      <c r="F128" s="108">
        <f t="shared" si="24"/>
        <v>108902</v>
      </c>
    </row>
    <row r="129" spans="1:6" x14ac:dyDescent="0.25">
      <c r="A129" s="103"/>
      <c r="B129" s="139">
        <v>10</v>
      </c>
      <c r="C129" s="140" t="s">
        <v>72</v>
      </c>
      <c r="D129" s="112">
        <v>132000</v>
      </c>
      <c r="E129" s="112">
        <v>132000</v>
      </c>
      <c r="F129" s="124">
        <v>108902</v>
      </c>
    </row>
    <row r="130" spans="1:6" x14ac:dyDescent="0.25">
      <c r="A130" s="103"/>
      <c r="B130" s="144">
        <v>20</v>
      </c>
      <c r="C130" s="140" t="s">
        <v>73</v>
      </c>
      <c r="D130" s="112">
        <v>6000</v>
      </c>
      <c r="E130" s="112">
        <v>6000</v>
      </c>
      <c r="F130" s="113">
        <v>0</v>
      </c>
    </row>
    <row r="131" spans="1:6" hidden="1" x14ac:dyDescent="0.25">
      <c r="A131" s="103"/>
      <c r="B131" s="144"/>
      <c r="C131" s="140" t="s">
        <v>75</v>
      </c>
      <c r="D131" s="112">
        <f t="shared" ref="D131:F131" si="25">D132</f>
        <v>0</v>
      </c>
      <c r="E131" s="112">
        <f t="shared" si="25"/>
        <v>0</v>
      </c>
      <c r="F131" s="113">
        <f t="shared" si="25"/>
        <v>0</v>
      </c>
    </row>
    <row r="132" spans="1:6" hidden="1" x14ac:dyDescent="0.25">
      <c r="A132" s="103"/>
      <c r="B132" s="144">
        <v>70</v>
      </c>
      <c r="C132" s="140" t="s">
        <v>76</v>
      </c>
      <c r="D132" s="112">
        <v>0</v>
      </c>
      <c r="E132" s="112">
        <v>0</v>
      </c>
      <c r="F132" s="113">
        <v>0</v>
      </c>
    </row>
    <row r="133" spans="1:6" x14ac:dyDescent="0.25">
      <c r="A133" s="103"/>
      <c r="B133" s="144">
        <v>67.02</v>
      </c>
      <c r="C133" s="151" t="s">
        <v>86</v>
      </c>
      <c r="D133" s="108">
        <f>D134+D138</f>
        <v>1140000</v>
      </c>
      <c r="E133" s="108">
        <f>E134+E138</f>
        <v>1215000</v>
      </c>
      <c r="F133" s="109">
        <f>F134+F138</f>
        <v>201737</v>
      </c>
    </row>
    <row r="134" spans="1:6" x14ac:dyDescent="0.25">
      <c r="A134" s="103"/>
      <c r="B134" s="144"/>
      <c r="C134" s="140" t="s">
        <v>71</v>
      </c>
      <c r="D134" s="112">
        <f>D135+D136+D137</f>
        <v>300000</v>
      </c>
      <c r="E134" s="112">
        <f>E135+E136+E137</f>
        <v>300000</v>
      </c>
      <c r="F134" s="112">
        <f>F135+F136+F137</f>
        <v>117812</v>
      </c>
    </row>
    <row r="135" spans="1:6" x14ac:dyDescent="0.25">
      <c r="A135" s="103"/>
      <c r="B135" s="144">
        <v>20</v>
      </c>
      <c r="C135" s="140" t="s">
        <v>73</v>
      </c>
      <c r="D135" s="112">
        <v>115000</v>
      </c>
      <c r="E135" s="112">
        <v>115000</v>
      </c>
      <c r="F135" s="113">
        <v>4723</v>
      </c>
    </row>
    <row r="136" spans="1:6" x14ac:dyDescent="0.25">
      <c r="A136" s="103"/>
      <c r="B136" s="144">
        <v>51</v>
      </c>
      <c r="C136" s="140" t="s">
        <v>156</v>
      </c>
      <c r="D136" s="112">
        <v>75000</v>
      </c>
      <c r="E136" s="112">
        <v>75000</v>
      </c>
      <c r="F136" s="113">
        <v>71089</v>
      </c>
    </row>
    <row r="137" spans="1:6" x14ac:dyDescent="0.25">
      <c r="A137" s="103"/>
      <c r="B137" s="144">
        <v>59</v>
      </c>
      <c r="C137" s="140" t="s">
        <v>87</v>
      </c>
      <c r="D137" s="112">
        <v>110000</v>
      </c>
      <c r="E137" s="112">
        <v>110000</v>
      </c>
      <c r="F137" s="113">
        <v>42000</v>
      </c>
    </row>
    <row r="138" spans="1:6" x14ac:dyDescent="0.25">
      <c r="A138" s="103"/>
      <c r="B138" s="144"/>
      <c r="C138" s="140" t="s">
        <v>75</v>
      </c>
      <c r="D138" s="112">
        <f>D139</f>
        <v>840000</v>
      </c>
      <c r="E138" s="112">
        <f>E139</f>
        <v>915000</v>
      </c>
      <c r="F138" s="113">
        <f>F139</f>
        <v>83925</v>
      </c>
    </row>
    <row r="139" spans="1:6" x14ac:dyDescent="0.25">
      <c r="A139" s="103"/>
      <c r="B139" s="144">
        <v>70</v>
      </c>
      <c r="C139" s="140" t="s">
        <v>76</v>
      </c>
      <c r="D139" s="112">
        <v>840000</v>
      </c>
      <c r="E139" s="112">
        <v>915000</v>
      </c>
      <c r="F139" s="113">
        <v>83925</v>
      </c>
    </row>
    <row r="140" spans="1:6" x14ac:dyDescent="0.25">
      <c r="A140" s="103"/>
      <c r="B140" s="144">
        <v>68.02</v>
      </c>
      <c r="C140" s="151" t="s">
        <v>88</v>
      </c>
      <c r="D140" s="108">
        <f>D141</f>
        <v>2756000</v>
      </c>
      <c r="E140" s="108">
        <f>E141</f>
        <v>2773000</v>
      </c>
      <c r="F140" s="108">
        <f>F141</f>
        <v>2617454</v>
      </c>
    </row>
    <row r="141" spans="1:6" x14ac:dyDescent="0.25">
      <c r="A141" s="103"/>
      <c r="B141" s="144"/>
      <c r="C141" s="140" t="s">
        <v>71</v>
      </c>
      <c r="D141" s="112">
        <f>D142+D143+D144+D145+D146+D147</f>
        <v>2756000</v>
      </c>
      <c r="E141" s="112">
        <f t="shared" ref="E141:F141" si="26">E142+E143+E144+E145+E146+E147</f>
        <v>2773000</v>
      </c>
      <c r="F141" s="112">
        <f t="shared" si="26"/>
        <v>2617454</v>
      </c>
    </row>
    <row r="142" spans="1:6" x14ac:dyDescent="0.25">
      <c r="A142" s="103"/>
      <c r="B142" s="144">
        <v>10</v>
      </c>
      <c r="C142" s="140" t="s">
        <v>89</v>
      </c>
      <c r="D142" s="112">
        <v>906000</v>
      </c>
      <c r="E142" s="112">
        <v>875000</v>
      </c>
      <c r="F142" s="113">
        <v>838067</v>
      </c>
    </row>
    <row r="143" spans="1:6" x14ac:dyDescent="0.25">
      <c r="A143" s="103"/>
      <c r="B143" s="144">
        <v>20</v>
      </c>
      <c r="C143" s="140" t="s">
        <v>130</v>
      </c>
      <c r="D143" s="112">
        <v>10000</v>
      </c>
      <c r="E143" s="112">
        <v>10000</v>
      </c>
      <c r="F143" s="113">
        <v>0</v>
      </c>
    </row>
    <row r="144" spans="1:6" x14ac:dyDescent="0.25">
      <c r="A144" s="103"/>
      <c r="B144" s="144">
        <v>57</v>
      </c>
      <c r="C144" s="140" t="s">
        <v>90</v>
      </c>
      <c r="D144" s="112">
        <v>1630000</v>
      </c>
      <c r="E144" s="112">
        <v>1678000</v>
      </c>
      <c r="F144" s="113">
        <v>1654007</v>
      </c>
    </row>
    <row r="145" spans="1:6" hidden="1" x14ac:dyDescent="0.25">
      <c r="A145" s="103"/>
      <c r="B145" s="144">
        <v>85</v>
      </c>
      <c r="C145" s="140" t="s">
        <v>126</v>
      </c>
      <c r="D145" s="112">
        <v>0</v>
      </c>
      <c r="E145" s="112">
        <v>0</v>
      </c>
      <c r="F145" s="113">
        <v>0</v>
      </c>
    </row>
    <row r="146" spans="1:6" x14ac:dyDescent="0.25">
      <c r="A146" s="103"/>
      <c r="B146" s="144">
        <v>57</v>
      </c>
      <c r="C146" s="140" t="s">
        <v>92</v>
      </c>
      <c r="D146" s="112">
        <v>60000</v>
      </c>
      <c r="E146" s="112">
        <v>60000</v>
      </c>
      <c r="F146" s="113">
        <v>28500</v>
      </c>
    </row>
    <row r="147" spans="1:6" x14ac:dyDescent="0.25">
      <c r="A147" s="103"/>
      <c r="B147" s="144">
        <v>57</v>
      </c>
      <c r="C147" s="140" t="s">
        <v>91</v>
      </c>
      <c r="D147" s="112">
        <v>150000</v>
      </c>
      <c r="E147" s="112">
        <v>150000</v>
      </c>
      <c r="F147" s="113">
        <v>96880</v>
      </c>
    </row>
    <row r="148" spans="1:6" x14ac:dyDescent="0.25">
      <c r="A148" s="103"/>
      <c r="B148" s="142" t="s">
        <v>94</v>
      </c>
      <c r="C148" s="125" t="s">
        <v>93</v>
      </c>
      <c r="D148" s="108">
        <f>D149+D151</f>
        <v>220000</v>
      </c>
      <c r="E148" s="108">
        <f>E149+E151</f>
        <v>220000</v>
      </c>
      <c r="F148" s="108">
        <f>F149+F151</f>
        <v>160857</v>
      </c>
    </row>
    <row r="149" spans="1:6" x14ac:dyDescent="0.25">
      <c r="A149" s="103"/>
      <c r="B149" s="144"/>
      <c r="C149" s="140" t="s">
        <v>71</v>
      </c>
      <c r="D149" s="112">
        <f>D150</f>
        <v>220000</v>
      </c>
      <c r="E149" s="112">
        <f>E150</f>
        <v>220000</v>
      </c>
      <c r="F149" s="113">
        <f>F150</f>
        <v>160857</v>
      </c>
    </row>
    <row r="150" spans="1:6" x14ac:dyDescent="0.25">
      <c r="A150" s="103"/>
      <c r="B150" s="144">
        <v>20</v>
      </c>
      <c r="C150" s="140" t="s">
        <v>73</v>
      </c>
      <c r="D150" s="112">
        <v>220000</v>
      </c>
      <c r="E150" s="112">
        <v>220000</v>
      </c>
      <c r="F150" s="113">
        <v>160857</v>
      </c>
    </row>
    <row r="151" spans="1:6" hidden="1" x14ac:dyDescent="0.25">
      <c r="A151" s="103"/>
      <c r="B151" s="144"/>
      <c r="C151" s="140" t="s">
        <v>75</v>
      </c>
      <c r="D151" s="112">
        <f>D152</f>
        <v>0</v>
      </c>
      <c r="E151" s="112">
        <f>E152</f>
        <v>0</v>
      </c>
      <c r="F151" s="113">
        <f>F152</f>
        <v>0</v>
      </c>
    </row>
    <row r="152" spans="1:6" hidden="1" x14ac:dyDescent="0.25">
      <c r="A152" s="103"/>
      <c r="B152" s="144">
        <v>70</v>
      </c>
      <c r="C152" s="140" t="s">
        <v>76</v>
      </c>
      <c r="D152" s="112">
        <v>0</v>
      </c>
      <c r="E152" s="112">
        <v>0</v>
      </c>
      <c r="F152" s="113">
        <v>0</v>
      </c>
    </row>
    <row r="153" spans="1:6" x14ac:dyDescent="0.25">
      <c r="A153" s="103"/>
      <c r="B153" s="142" t="s">
        <v>96</v>
      </c>
      <c r="C153" s="125" t="s">
        <v>95</v>
      </c>
      <c r="D153" s="108">
        <f>D154+D156</f>
        <v>2065000</v>
      </c>
      <c r="E153" s="108">
        <f>E154+E156</f>
        <v>2175000</v>
      </c>
      <c r="F153" s="109">
        <f>F154+F156</f>
        <v>1147554</v>
      </c>
    </row>
    <row r="154" spans="1:6" x14ac:dyDescent="0.25">
      <c r="A154" s="103"/>
      <c r="B154" s="144"/>
      <c r="C154" s="140" t="s">
        <v>71</v>
      </c>
      <c r="D154" s="112">
        <f>D155</f>
        <v>65000</v>
      </c>
      <c r="E154" s="112">
        <f>E155</f>
        <v>145000</v>
      </c>
      <c r="F154" s="113">
        <f>F155</f>
        <v>44645</v>
      </c>
    </row>
    <row r="155" spans="1:6" x14ac:dyDescent="0.25">
      <c r="A155" s="103"/>
      <c r="B155" s="144">
        <v>20</v>
      </c>
      <c r="C155" s="140" t="s">
        <v>73</v>
      </c>
      <c r="D155" s="112">
        <v>65000</v>
      </c>
      <c r="E155" s="112">
        <v>145000</v>
      </c>
      <c r="F155" s="113">
        <v>44645</v>
      </c>
    </row>
    <row r="156" spans="1:6" x14ac:dyDescent="0.25">
      <c r="A156" s="103"/>
      <c r="B156" s="144"/>
      <c r="C156" s="140" t="s">
        <v>75</v>
      </c>
      <c r="D156" s="112">
        <f>D157+D158</f>
        <v>2000000</v>
      </c>
      <c r="E156" s="112">
        <f>E157+E158</f>
        <v>2030000</v>
      </c>
      <c r="F156" s="113">
        <f>F157+F158</f>
        <v>1102909</v>
      </c>
    </row>
    <row r="157" spans="1:6" x14ac:dyDescent="0.25">
      <c r="A157" s="103"/>
      <c r="B157" s="144">
        <v>70</v>
      </c>
      <c r="C157" s="140" t="s">
        <v>76</v>
      </c>
      <c r="D157" s="112">
        <v>2000000</v>
      </c>
      <c r="E157" s="112">
        <v>2030000</v>
      </c>
      <c r="F157" s="113">
        <v>1102909</v>
      </c>
    </row>
    <row r="158" spans="1:6" hidden="1" x14ac:dyDescent="0.25">
      <c r="A158" s="103"/>
      <c r="B158" s="144">
        <v>85</v>
      </c>
      <c r="C158" s="140" t="s">
        <v>126</v>
      </c>
      <c r="D158" s="112">
        <v>0</v>
      </c>
      <c r="E158" s="112">
        <v>0</v>
      </c>
      <c r="F158" s="113">
        <v>0</v>
      </c>
    </row>
    <row r="159" spans="1:6" x14ac:dyDescent="0.25">
      <c r="A159" s="103"/>
      <c r="B159" s="142" t="s">
        <v>151</v>
      </c>
      <c r="C159" s="125" t="s">
        <v>152</v>
      </c>
      <c r="D159" s="108">
        <f>D160+D162</f>
        <v>750000</v>
      </c>
      <c r="E159" s="108">
        <f>E160+E162</f>
        <v>850000</v>
      </c>
      <c r="F159" s="109">
        <f>F160+F162</f>
        <v>675334</v>
      </c>
    </row>
    <row r="160" spans="1:6" x14ac:dyDescent="0.25">
      <c r="A160" s="103"/>
      <c r="B160" s="144"/>
      <c r="C160" s="140" t="s">
        <v>71</v>
      </c>
      <c r="D160" s="112">
        <f>D161</f>
        <v>670000</v>
      </c>
      <c r="E160" s="112">
        <f>E161</f>
        <v>670000</v>
      </c>
      <c r="F160" s="113">
        <f>F161</f>
        <v>629414</v>
      </c>
    </row>
    <row r="161" spans="1:6" x14ac:dyDescent="0.25">
      <c r="A161" s="103"/>
      <c r="B161" s="144">
        <v>20</v>
      </c>
      <c r="C161" s="140" t="s">
        <v>73</v>
      </c>
      <c r="D161" s="112">
        <v>670000</v>
      </c>
      <c r="E161" s="112">
        <v>670000</v>
      </c>
      <c r="F161" s="113">
        <v>629414</v>
      </c>
    </row>
    <row r="162" spans="1:6" x14ac:dyDescent="0.25">
      <c r="A162" s="103"/>
      <c r="B162" s="144"/>
      <c r="C162" s="140" t="s">
        <v>75</v>
      </c>
      <c r="D162" s="112">
        <f>D163</f>
        <v>80000</v>
      </c>
      <c r="E162" s="112">
        <f>E163</f>
        <v>180000</v>
      </c>
      <c r="F162" s="113">
        <f>F163</f>
        <v>45920</v>
      </c>
    </row>
    <row r="163" spans="1:6" x14ac:dyDescent="0.25">
      <c r="A163" s="103"/>
      <c r="B163" s="144">
        <v>70</v>
      </c>
      <c r="C163" s="140" t="s">
        <v>76</v>
      </c>
      <c r="D163" s="112">
        <v>80000</v>
      </c>
      <c r="E163" s="112">
        <v>180000</v>
      </c>
      <c r="F163" s="113">
        <v>45920</v>
      </c>
    </row>
    <row r="164" spans="1:6" x14ac:dyDescent="0.25">
      <c r="A164" s="103"/>
      <c r="B164" s="152" t="s">
        <v>153</v>
      </c>
      <c r="C164" s="125" t="s">
        <v>154</v>
      </c>
      <c r="D164" s="108">
        <f t="shared" ref="D164:F165" si="27">D165</f>
        <v>20000</v>
      </c>
      <c r="E164" s="108">
        <f t="shared" si="27"/>
        <v>20000</v>
      </c>
      <c r="F164" s="109">
        <f t="shared" si="27"/>
        <v>6576</v>
      </c>
    </row>
    <row r="165" spans="1:6" x14ac:dyDescent="0.25">
      <c r="A165" s="103"/>
      <c r="B165" s="144"/>
      <c r="C165" s="140" t="s">
        <v>71</v>
      </c>
      <c r="D165" s="112">
        <f t="shared" si="27"/>
        <v>20000</v>
      </c>
      <c r="E165" s="112">
        <f t="shared" si="27"/>
        <v>20000</v>
      </c>
      <c r="F165" s="113">
        <f t="shared" si="27"/>
        <v>6576</v>
      </c>
    </row>
    <row r="166" spans="1:6" ht="12.75" customHeight="1" x14ac:dyDescent="0.25">
      <c r="A166" s="103"/>
      <c r="B166" s="144">
        <v>20</v>
      </c>
      <c r="C166" s="140" t="s">
        <v>73</v>
      </c>
      <c r="D166" s="112">
        <v>20000</v>
      </c>
      <c r="E166" s="112">
        <v>20000</v>
      </c>
      <c r="F166" s="113">
        <v>6576</v>
      </c>
    </row>
    <row r="167" spans="1:6" hidden="1" x14ac:dyDescent="0.25">
      <c r="A167" s="103"/>
      <c r="B167" s="152"/>
      <c r="C167" s="125"/>
      <c r="D167" s="108">
        <f>D168</f>
        <v>0</v>
      </c>
      <c r="E167" s="108">
        <f t="shared" ref="E167:F168" si="28">E168</f>
        <v>0</v>
      </c>
      <c r="F167" s="108">
        <f t="shared" si="28"/>
        <v>0</v>
      </c>
    </row>
    <row r="168" spans="1:6" hidden="1" x14ac:dyDescent="0.25">
      <c r="A168" s="103"/>
      <c r="B168" s="144"/>
      <c r="C168" s="140"/>
      <c r="D168" s="112">
        <f>D169</f>
        <v>0</v>
      </c>
      <c r="E168" s="112">
        <f t="shared" si="28"/>
        <v>0</v>
      </c>
      <c r="F168" s="112">
        <f t="shared" si="28"/>
        <v>0</v>
      </c>
    </row>
    <row r="169" spans="1:6" hidden="1" x14ac:dyDescent="0.25">
      <c r="A169" s="103"/>
      <c r="B169" s="144"/>
      <c r="C169" s="140"/>
      <c r="D169" s="112"/>
      <c r="E169" s="112"/>
      <c r="F169" s="113">
        <v>0</v>
      </c>
    </row>
    <row r="170" spans="1:6" x14ac:dyDescent="0.25">
      <c r="A170" s="103"/>
      <c r="B170" s="152" t="s">
        <v>127</v>
      </c>
      <c r="C170" s="125" t="s">
        <v>128</v>
      </c>
      <c r="D170" s="108">
        <f t="shared" ref="D170:F171" si="29">D171</f>
        <v>10000</v>
      </c>
      <c r="E170" s="108">
        <f t="shared" si="29"/>
        <v>10000</v>
      </c>
      <c r="F170" s="109">
        <f t="shared" si="29"/>
        <v>0</v>
      </c>
    </row>
    <row r="171" spans="1:6" x14ac:dyDescent="0.25">
      <c r="A171" s="103"/>
      <c r="B171" s="144"/>
      <c r="C171" s="140" t="s">
        <v>71</v>
      </c>
      <c r="D171" s="112">
        <f t="shared" si="29"/>
        <v>10000</v>
      </c>
      <c r="E171" s="112">
        <f t="shared" si="29"/>
        <v>10000</v>
      </c>
      <c r="F171" s="113">
        <f t="shared" si="29"/>
        <v>0</v>
      </c>
    </row>
    <row r="172" spans="1:6" x14ac:dyDescent="0.25">
      <c r="A172" s="103"/>
      <c r="B172" s="144">
        <v>20</v>
      </c>
      <c r="C172" s="140" t="s">
        <v>73</v>
      </c>
      <c r="D172" s="112">
        <v>10000</v>
      </c>
      <c r="E172" s="112">
        <v>10000</v>
      </c>
      <c r="F172" s="113">
        <v>0</v>
      </c>
    </row>
    <row r="173" spans="1:6" x14ac:dyDescent="0.25">
      <c r="A173" s="103"/>
      <c r="B173" s="153" t="s">
        <v>98</v>
      </c>
      <c r="C173" s="125" t="s">
        <v>97</v>
      </c>
      <c r="D173" s="108">
        <f>D174+D178</f>
        <v>3329550</v>
      </c>
      <c r="E173" s="108">
        <f>E174+E178</f>
        <v>3679550</v>
      </c>
      <c r="F173" s="109">
        <f>F174+F178</f>
        <v>1487170</v>
      </c>
    </row>
    <row r="174" spans="1:6" x14ac:dyDescent="0.25">
      <c r="A174" s="103"/>
      <c r="B174" s="144"/>
      <c r="C174" s="140" t="s">
        <v>71</v>
      </c>
      <c r="D174" s="112">
        <f>D175+D176+D177</f>
        <v>550000</v>
      </c>
      <c r="E174" s="112">
        <f>E175+E176+E177</f>
        <v>650000</v>
      </c>
      <c r="F174" s="113">
        <f>F175+F176+F177</f>
        <v>260050</v>
      </c>
    </row>
    <row r="175" spans="1:6" x14ac:dyDescent="0.25">
      <c r="A175" s="103"/>
      <c r="B175" s="144">
        <v>20</v>
      </c>
      <c r="C175" s="140" t="s">
        <v>73</v>
      </c>
      <c r="D175" s="112">
        <v>550000</v>
      </c>
      <c r="E175" s="112">
        <v>650000</v>
      </c>
      <c r="F175" s="113">
        <v>260050</v>
      </c>
    </row>
    <row r="176" spans="1:6" hidden="1" x14ac:dyDescent="0.25">
      <c r="A176" s="103"/>
      <c r="B176" s="144">
        <v>85</v>
      </c>
      <c r="C176" s="140" t="s">
        <v>126</v>
      </c>
      <c r="D176" s="112">
        <v>0</v>
      </c>
      <c r="E176" s="112">
        <v>0</v>
      </c>
      <c r="F176" s="113">
        <v>0</v>
      </c>
    </row>
    <row r="177" spans="1:6" hidden="1" x14ac:dyDescent="0.25">
      <c r="A177" s="103"/>
      <c r="B177" s="144">
        <v>81</v>
      </c>
      <c r="C177" s="140" t="s">
        <v>129</v>
      </c>
      <c r="D177" s="112">
        <v>0</v>
      </c>
      <c r="E177" s="112">
        <v>0</v>
      </c>
      <c r="F177" s="113">
        <v>0</v>
      </c>
    </row>
    <row r="178" spans="1:6" x14ac:dyDescent="0.25">
      <c r="A178" s="103"/>
      <c r="B178" s="144"/>
      <c r="C178" s="140" t="s">
        <v>75</v>
      </c>
      <c r="D178" s="112">
        <f>D179+D180+D181</f>
        <v>2779550</v>
      </c>
      <c r="E178" s="112">
        <f t="shared" ref="E178:F178" si="30">E179+E180+E181</f>
        <v>3029550</v>
      </c>
      <c r="F178" s="112">
        <f t="shared" si="30"/>
        <v>1227120</v>
      </c>
    </row>
    <row r="179" spans="1:6" x14ac:dyDescent="0.25">
      <c r="A179" s="103"/>
      <c r="B179" s="144">
        <v>60</v>
      </c>
      <c r="C179" s="140" t="s">
        <v>183</v>
      </c>
      <c r="D179" s="112">
        <v>1949550</v>
      </c>
      <c r="E179" s="112">
        <v>1949550</v>
      </c>
      <c r="F179" s="113">
        <v>1226031</v>
      </c>
    </row>
    <row r="180" spans="1:6" x14ac:dyDescent="0.25">
      <c r="A180" s="103"/>
      <c r="B180" s="144">
        <v>70</v>
      </c>
      <c r="C180" s="140" t="s">
        <v>76</v>
      </c>
      <c r="D180" s="112">
        <v>830000</v>
      </c>
      <c r="E180" s="112">
        <v>1080000</v>
      </c>
      <c r="F180" s="113">
        <v>1089</v>
      </c>
    </row>
    <row r="181" spans="1:6" hidden="1" x14ac:dyDescent="0.25">
      <c r="A181" s="103"/>
      <c r="B181" s="144">
        <v>85</v>
      </c>
      <c r="C181" s="140" t="s">
        <v>126</v>
      </c>
      <c r="D181" s="112">
        <v>0</v>
      </c>
      <c r="E181" s="112">
        <v>0</v>
      </c>
      <c r="F181" s="113">
        <v>0</v>
      </c>
    </row>
    <row r="182" spans="1:6" hidden="1" x14ac:dyDescent="0.25">
      <c r="A182" s="103"/>
      <c r="B182" s="152" t="s">
        <v>104</v>
      </c>
      <c r="C182" s="125" t="s">
        <v>184</v>
      </c>
      <c r="D182" s="108">
        <f>D183+D185</f>
        <v>0</v>
      </c>
      <c r="E182" s="108">
        <f t="shared" ref="E182:F182" si="31">E183+E185</f>
        <v>0</v>
      </c>
      <c r="F182" s="108">
        <f t="shared" si="31"/>
        <v>0</v>
      </c>
    </row>
    <row r="183" spans="1:6" hidden="1" x14ac:dyDescent="0.25">
      <c r="A183" s="103"/>
      <c r="B183" s="141"/>
      <c r="C183" s="140" t="s">
        <v>71</v>
      </c>
      <c r="D183" s="112">
        <f>D184</f>
        <v>0</v>
      </c>
      <c r="E183" s="112">
        <f t="shared" ref="E183:F183" si="32">E184</f>
        <v>0</v>
      </c>
      <c r="F183" s="112">
        <f t="shared" si="32"/>
        <v>0</v>
      </c>
    </row>
    <row r="184" spans="1:6" hidden="1" x14ac:dyDescent="0.25">
      <c r="A184" s="103"/>
      <c r="B184" s="141">
        <v>20</v>
      </c>
      <c r="C184" s="140" t="s">
        <v>73</v>
      </c>
      <c r="D184" s="112">
        <v>0</v>
      </c>
      <c r="E184" s="112">
        <v>0</v>
      </c>
      <c r="F184" s="113">
        <v>0</v>
      </c>
    </row>
    <row r="185" spans="1:6" hidden="1" x14ac:dyDescent="0.25">
      <c r="A185" s="103"/>
      <c r="B185" s="139"/>
      <c r="C185" s="140" t="s">
        <v>75</v>
      </c>
      <c r="D185" s="112">
        <f t="shared" ref="D185:F185" si="33">D186</f>
        <v>0</v>
      </c>
      <c r="E185" s="112">
        <f t="shared" si="33"/>
        <v>0</v>
      </c>
      <c r="F185" s="113">
        <f t="shared" si="33"/>
        <v>0</v>
      </c>
    </row>
    <row r="186" spans="1:6" hidden="1" x14ac:dyDescent="0.25">
      <c r="A186" s="103"/>
      <c r="B186" s="154">
        <v>56</v>
      </c>
      <c r="C186" s="155" t="s">
        <v>111</v>
      </c>
      <c r="D186" s="156">
        <v>0</v>
      </c>
      <c r="E186" s="156">
        <v>0</v>
      </c>
      <c r="F186" s="157">
        <v>0</v>
      </c>
    </row>
    <row r="187" spans="1:6" x14ac:dyDescent="0.25">
      <c r="A187" s="103"/>
      <c r="B187" s="158"/>
      <c r="C187" s="159" t="s">
        <v>138</v>
      </c>
      <c r="D187" s="160">
        <f>D9-D80</f>
        <v>0</v>
      </c>
      <c r="E187" s="160">
        <f>E9-E80</f>
        <v>0</v>
      </c>
      <c r="F187" s="161">
        <f>F9-F80</f>
        <v>363686</v>
      </c>
    </row>
    <row r="188" spans="1:6" x14ac:dyDescent="0.25">
      <c r="A188" s="103"/>
      <c r="B188" s="162"/>
      <c r="C188" s="163" t="s">
        <v>137</v>
      </c>
      <c r="D188" s="164">
        <f>D59-D85</f>
        <v>-3851540</v>
      </c>
      <c r="E188" s="164">
        <f>E59-E85</f>
        <v>-3851440</v>
      </c>
      <c r="F188" s="165">
        <f>F59-F85</f>
        <v>611069</v>
      </c>
    </row>
    <row r="189" spans="1:6" x14ac:dyDescent="0.25">
      <c r="A189" s="103"/>
      <c r="B189" s="166"/>
      <c r="C189" s="167" t="s">
        <v>139</v>
      </c>
      <c r="D189" s="168">
        <f>D8-D79</f>
        <v>-3851540</v>
      </c>
      <c r="E189" s="168">
        <f>E8-E79</f>
        <v>-3851440</v>
      </c>
      <c r="F189" s="169">
        <f>F8-F79</f>
        <v>974755</v>
      </c>
    </row>
    <row r="190" spans="1:6" x14ac:dyDescent="0.25">
      <c r="A190" s="103"/>
      <c r="B190" s="170"/>
      <c r="C190" s="103"/>
      <c r="D190" s="103"/>
      <c r="E190" s="103"/>
      <c r="F190" s="103"/>
    </row>
    <row r="191" spans="1:6" x14ac:dyDescent="0.25">
      <c r="B191" s="26"/>
    </row>
    <row r="192" spans="1:6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  <row r="202" spans="2:2" x14ac:dyDescent="0.25">
      <c r="B202" s="26"/>
    </row>
    <row r="203" spans="2:2" x14ac:dyDescent="0.25">
      <c r="B203" s="26"/>
    </row>
    <row r="204" spans="2:2" x14ac:dyDescent="0.25">
      <c r="B204" s="26"/>
    </row>
    <row r="205" spans="2:2" x14ac:dyDescent="0.25">
      <c r="B205" s="26"/>
    </row>
    <row r="206" spans="2:2" x14ac:dyDescent="0.25">
      <c r="B206" s="26"/>
    </row>
    <row r="207" spans="2:2" x14ac:dyDescent="0.25">
      <c r="B207" s="26"/>
    </row>
    <row r="208" spans="2:2" x14ac:dyDescent="0.25">
      <c r="B208" s="26"/>
    </row>
    <row r="209" spans="2:2" x14ac:dyDescent="0.25">
      <c r="B209" s="26"/>
    </row>
    <row r="210" spans="2:2" x14ac:dyDescent="0.25">
      <c r="B210" s="26"/>
    </row>
    <row r="211" spans="2:2" x14ac:dyDescent="0.25">
      <c r="B211" s="26"/>
    </row>
    <row r="212" spans="2:2" x14ac:dyDescent="0.25">
      <c r="B212" s="26"/>
    </row>
    <row r="213" spans="2:2" x14ac:dyDescent="0.25">
      <c r="B213" s="26"/>
    </row>
    <row r="214" spans="2:2" x14ac:dyDescent="0.25">
      <c r="B214" s="26"/>
    </row>
    <row r="215" spans="2:2" x14ac:dyDescent="0.25">
      <c r="B215" s="26"/>
    </row>
    <row r="216" spans="2:2" x14ac:dyDescent="0.25">
      <c r="B216" s="26"/>
    </row>
    <row r="217" spans="2:2" x14ac:dyDescent="0.25">
      <c r="B217" s="26"/>
    </row>
    <row r="218" spans="2:2" x14ac:dyDescent="0.25">
      <c r="B218" s="26"/>
    </row>
  </sheetData>
  <mergeCells count="1">
    <mergeCell ref="C5:F5"/>
  </mergeCells>
  <pageMargins left="0.75" right="0.25" top="0.75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1"/>
  <sheetViews>
    <sheetView zoomScale="148" zoomScaleNormal="148" workbookViewId="0">
      <selection activeCell="C4" sqref="C4"/>
    </sheetView>
  </sheetViews>
  <sheetFormatPr defaultRowHeight="12.5" x14ac:dyDescent="0.25"/>
  <cols>
    <col min="1" max="1" width="5.54296875" customWidth="1"/>
    <col min="2" max="2" width="10" customWidth="1"/>
    <col min="3" max="3" width="41.453125" customWidth="1"/>
    <col min="4" max="4" width="10.453125" customWidth="1"/>
    <col min="5" max="5" width="11.08984375" customWidth="1"/>
    <col min="6" max="6" width="11.36328125" customWidth="1"/>
  </cols>
  <sheetData>
    <row r="1" spans="2:9" ht="13" x14ac:dyDescent="0.3">
      <c r="B1" s="3" t="s">
        <v>99</v>
      </c>
      <c r="E1" s="2" t="s">
        <v>155</v>
      </c>
      <c r="F1" s="2"/>
    </row>
    <row r="2" spans="2:9" ht="18" customHeight="1" x14ac:dyDescent="0.3">
      <c r="D2" s="76" t="s">
        <v>165</v>
      </c>
      <c r="E2" s="3"/>
      <c r="F2" s="2"/>
    </row>
    <row r="3" spans="2:9" ht="19.5" customHeight="1" x14ac:dyDescent="0.3">
      <c r="C3" s="56" t="s">
        <v>112</v>
      </c>
      <c r="D3" s="56"/>
      <c r="E3" s="56"/>
      <c r="F3" s="2"/>
    </row>
    <row r="4" spans="2:9" ht="13" x14ac:dyDescent="0.3">
      <c r="C4" s="56" t="s">
        <v>164</v>
      </c>
      <c r="D4" s="56"/>
      <c r="E4" s="56"/>
    </row>
    <row r="5" spans="2:9" ht="8.25" customHeight="1" x14ac:dyDescent="0.25">
      <c r="E5" s="4"/>
      <c r="F5" s="66" t="s">
        <v>136</v>
      </c>
    </row>
    <row r="6" spans="2:9" ht="33" customHeight="1" x14ac:dyDescent="0.25">
      <c r="B6" s="48" t="s">
        <v>0</v>
      </c>
      <c r="C6" s="49" t="s">
        <v>1</v>
      </c>
      <c r="D6" s="50" t="s">
        <v>106</v>
      </c>
      <c r="E6" s="50" t="s">
        <v>107</v>
      </c>
      <c r="F6" s="51" t="s">
        <v>166</v>
      </c>
    </row>
    <row r="7" spans="2:9" ht="11.25" customHeight="1" x14ac:dyDescent="0.25">
      <c r="B7" s="37" t="s">
        <v>103</v>
      </c>
      <c r="C7" s="5" t="s">
        <v>102</v>
      </c>
      <c r="D7" s="6">
        <f>D8+D57</f>
        <v>8294000</v>
      </c>
      <c r="E7" s="6">
        <f>E8+E57</f>
        <v>13176000</v>
      </c>
      <c r="F7" s="6">
        <f>F8+F57</f>
        <v>11143167</v>
      </c>
    </row>
    <row r="8" spans="2:9" ht="11.25" customHeight="1" x14ac:dyDescent="0.25">
      <c r="B8" s="38"/>
      <c r="C8" s="5" t="s">
        <v>66</v>
      </c>
      <c r="D8" s="6">
        <f>D9+D13+D17+D52+D48+D55</f>
        <v>4516000</v>
      </c>
      <c r="E8" s="6">
        <f>E9+E13+E17+E52+E48+E55</f>
        <v>8969000</v>
      </c>
      <c r="F8" s="6">
        <f>F9+F13+F17+F52+F48+F55</f>
        <v>8495473</v>
      </c>
    </row>
    <row r="9" spans="2:9" ht="11.25" customHeight="1" x14ac:dyDescent="0.25">
      <c r="B9" s="39" t="s">
        <v>4</v>
      </c>
      <c r="C9" s="5" t="s">
        <v>43</v>
      </c>
      <c r="D9" s="5">
        <f>D10+D11+D12</f>
        <v>1203000</v>
      </c>
      <c r="E9" s="5">
        <f t="shared" ref="E9:F9" si="0">E10+E11+E12</f>
        <v>1434220</v>
      </c>
      <c r="F9" s="5">
        <f t="shared" si="0"/>
        <v>1434204</v>
      </c>
    </row>
    <row r="10" spans="2:9" ht="11.25" customHeight="1" x14ac:dyDescent="0.25">
      <c r="B10" s="40" t="s">
        <v>6</v>
      </c>
      <c r="C10" s="7" t="s">
        <v>5</v>
      </c>
      <c r="D10" s="7">
        <v>293000</v>
      </c>
      <c r="E10" s="7">
        <v>280000</v>
      </c>
      <c r="F10" s="28">
        <v>279690</v>
      </c>
      <c r="I10" s="1"/>
    </row>
    <row r="11" spans="2:9" ht="21" customHeight="1" x14ac:dyDescent="0.25">
      <c r="B11" s="40" t="s">
        <v>7</v>
      </c>
      <c r="C11" s="8" t="s">
        <v>58</v>
      </c>
      <c r="D11" s="7">
        <v>910000</v>
      </c>
      <c r="E11" s="7">
        <v>1038000</v>
      </c>
      <c r="F11" s="28">
        <v>1038294</v>
      </c>
      <c r="I11" s="1"/>
    </row>
    <row r="12" spans="2:9" ht="11.25" customHeight="1" x14ac:dyDescent="0.25">
      <c r="B12" s="40" t="s">
        <v>160</v>
      </c>
      <c r="C12" s="7" t="s">
        <v>161</v>
      </c>
      <c r="D12" s="7">
        <v>0</v>
      </c>
      <c r="E12" s="7">
        <v>116220</v>
      </c>
      <c r="F12" s="28">
        <v>116220</v>
      </c>
      <c r="I12" s="1"/>
    </row>
    <row r="13" spans="2:9" ht="11.25" customHeight="1" x14ac:dyDescent="0.25">
      <c r="B13" s="41" t="s">
        <v>8</v>
      </c>
      <c r="C13" s="9" t="s">
        <v>64</v>
      </c>
      <c r="D13" s="5">
        <f>D14+D15+D16</f>
        <v>2517800</v>
      </c>
      <c r="E13" s="5">
        <f>E14+E15+E16</f>
        <v>3014590</v>
      </c>
      <c r="F13" s="27">
        <f>F14+F15+F16</f>
        <v>2832645</v>
      </c>
    </row>
    <row r="14" spans="2:9" ht="21" customHeight="1" x14ac:dyDescent="0.25">
      <c r="B14" s="42" t="s">
        <v>9</v>
      </c>
      <c r="C14" s="10" t="s">
        <v>100</v>
      </c>
      <c r="D14" s="7">
        <v>1157800</v>
      </c>
      <c r="E14" s="7">
        <v>1353590</v>
      </c>
      <c r="F14" s="28">
        <v>1171645</v>
      </c>
    </row>
    <row r="15" spans="2:9" ht="11.25" customHeight="1" x14ac:dyDescent="0.25">
      <c r="B15" s="42" t="s">
        <v>131</v>
      </c>
      <c r="C15" s="11" t="s">
        <v>132</v>
      </c>
      <c r="D15" s="7">
        <v>0</v>
      </c>
      <c r="E15" s="7">
        <v>50000</v>
      </c>
      <c r="F15" s="28">
        <v>50000</v>
      </c>
    </row>
    <row r="16" spans="2:9" ht="11.25" customHeight="1" x14ac:dyDescent="0.25">
      <c r="B16" s="42" t="s">
        <v>10</v>
      </c>
      <c r="C16" s="11" t="s">
        <v>101</v>
      </c>
      <c r="D16" s="7">
        <v>1360000</v>
      </c>
      <c r="E16" s="7">
        <v>1611000</v>
      </c>
      <c r="F16" s="28">
        <v>1611000</v>
      </c>
    </row>
    <row r="17" spans="2:9" ht="11.25" customHeight="1" x14ac:dyDescent="0.25">
      <c r="B17" s="42"/>
      <c r="C17" s="12" t="s">
        <v>57</v>
      </c>
      <c r="D17" s="5">
        <f>D18+D19+D29+D34+D35+D36+D37+D38+D42+D60</f>
        <v>788200</v>
      </c>
      <c r="E17" s="5">
        <f t="shared" ref="E17:F17" si="1">E18+E19+E29+E34+E35+E36+E37+E38+E42+E60</f>
        <v>790190</v>
      </c>
      <c r="F17" s="5">
        <f t="shared" si="1"/>
        <v>666452</v>
      </c>
    </row>
    <row r="18" spans="2:9" ht="11.25" customHeight="1" x14ac:dyDescent="0.25">
      <c r="B18" s="43" t="s">
        <v>3</v>
      </c>
      <c r="C18" s="13" t="s">
        <v>2</v>
      </c>
      <c r="D18" s="7">
        <v>5000</v>
      </c>
      <c r="E18" s="7">
        <v>7000</v>
      </c>
      <c r="F18" s="28">
        <v>6090</v>
      </c>
      <c r="I18" s="1"/>
    </row>
    <row r="19" spans="2:9" ht="11.25" customHeight="1" x14ac:dyDescent="0.25">
      <c r="B19" s="41" t="s">
        <v>22</v>
      </c>
      <c r="C19" s="5" t="s">
        <v>44</v>
      </c>
      <c r="D19" s="5">
        <f>D20+D23+D27+D28</f>
        <v>375000</v>
      </c>
      <c r="E19" s="5">
        <f>E20+E23+E27+E28</f>
        <v>361000</v>
      </c>
      <c r="F19" s="27">
        <f>F20+F23+F27+F28</f>
        <v>349984</v>
      </c>
    </row>
    <row r="20" spans="2:9" ht="11.25" customHeight="1" x14ac:dyDescent="0.25">
      <c r="B20" s="42" t="s">
        <v>11</v>
      </c>
      <c r="C20" s="7" t="s">
        <v>45</v>
      </c>
      <c r="D20" s="7">
        <f>D21+D22</f>
        <v>255000</v>
      </c>
      <c r="E20" s="7">
        <f>E21+E22</f>
        <v>224000</v>
      </c>
      <c r="F20" s="28">
        <f>F21+F22</f>
        <v>217239</v>
      </c>
    </row>
    <row r="21" spans="2:9" ht="11.25" customHeight="1" x14ac:dyDescent="0.25">
      <c r="B21" s="42" t="s">
        <v>12</v>
      </c>
      <c r="C21" s="14" t="s">
        <v>46</v>
      </c>
      <c r="D21" s="7">
        <v>53000</v>
      </c>
      <c r="E21" s="7">
        <v>54000</v>
      </c>
      <c r="F21" s="28">
        <v>53214</v>
      </c>
      <c r="I21" s="1"/>
    </row>
    <row r="22" spans="2:9" ht="11.25" customHeight="1" x14ac:dyDescent="0.25">
      <c r="B22" s="42" t="s">
        <v>13</v>
      </c>
      <c r="C22" s="14" t="s">
        <v>47</v>
      </c>
      <c r="D22" s="7">
        <v>202000</v>
      </c>
      <c r="E22" s="7">
        <v>170000</v>
      </c>
      <c r="F22" s="28">
        <v>164025</v>
      </c>
      <c r="I22" s="1"/>
    </row>
    <row r="23" spans="2:9" ht="11.25" customHeight="1" x14ac:dyDescent="0.25">
      <c r="B23" s="42" t="s">
        <v>14</v>
      </c>
      <c r="C23" s="7" t="s">
        <v>48</v>
      </c>
      <c r="D23" s="7">
        <f>D24+D25+D26</f>
        <v>101000</v>
      </c>
      <c r="E23" s="7">
        <f>E24+E25+E26</f>
        <v>112000</v>
      </c>
      <c r="F23" s="28">
        <f>F24+F25+F26</f>
        <v>109878</v>
      </c>
      <c r="I23" s="1"/>
    </row>
    <row r="24" spans="2:9" ht="11.25" customHeight="1" x14ac:dyDescent="0.25">
      <c r="B24" s="42" t="s">
        <v>15</v>
      </c>
      <c r="C24" s="14" t="s">
        <v>49</v>
      </c>
      <c r="D24" s="7">
        <v>72000</v>
      </c>
      <c r="E24" s="7">
        <v>74000</v>
      </c>
      <c r="F24" s="28">
        <v>73291</v>
      </c>
      <c r="I24" s="1"/>
    </row>
    <row r="25" spans="2:9" ht="11.25" customHeight="1" x14ac:dyDescent="0.25">
      <c r="B25" s="42" t="s">
        <v>16</v>
      </c>
      <c r="C25" s="14" t="s">
        <v>50</v>
      </c>
      <c r="D25" s="7">
        <v>2000</v>
      </c>
      <c r="E25" s="7">
        <v>4000</v>
      </c>
      <c r="F25" s="28">
        <v>3859</v>
      </c>
      <c r="I25" s="1"/>
    </row>
    <row r="26" spans="2:9" ht="11.25" customHeight="1" x14ac:dyDescent="0.25">
      <c r="B26" s="42" t="s">
        <v>17</v>
      </c>
      <c r="C26" s="14" t="s">
        <v>51</v>
      </c>
      <c r="D26" s="7">
        <v>27000</v>
      </c>
      <c r="E26" s="7">
        <v>34000</v>
      </c>
      <c r="F26" s="28">
        <v>32728</v>
      </c>
      <c r="I26" s="1"/>
    </row>
    <row r="27" spans="2:9" ht="11.25" customHeight="1" x14ac:dyDescent="0.25">
      <c r="B27" s="42" t="s">
        <v>20</v>
      </c>
      <c r="C27" s="7" t="s">
        <v>18</v>
      </c>
      <c r="D27" s="7">
        <v>4000</v>
      </c>
      <c r="E27" s="7">
        <v>4000</v>
      </c>
      <c r="F27" s="28">
        <v>2070</v>
      </c>
    </row>
    <row r="28" spans="2:9" ht="11.25" customHeight="1" x14ac:dyDescent="0.25">
      <c r="B28" s="42" t="s">
        <v>21</v>
      </c>
      <c r="C28" s="7" t="s">
        <v>19</v>
      </c>
      <c r="D28" s="7">
        <v>15000</v>
      </c>
      <c r="E28" s="7">
        <v>21000</v>
      </c>
      <c r="F28" s="28">
        <v>20797</v>
      </c>
    </row>
    <row r="29" spans="2:9" ht="11.25" customHeight="1" x14ac:dyDescent="0.25">
      <c r="B29" s="41">
        <v>16.02</v>
      </c>
      <c r="C29" s="5" t="s">
        <v>55</v>
      </c>
      <c r="D29" s="5">
        <f>D30</f>
        <v>107000</v>
      </c>
      <c r="E29" s="5">
        <f>E30</f>
        <v>115000</v>
      </c>
      <c r="F29" s="27">
        <f>F30</f>
        <v>116234</v>
      </c>
    </row>
    <row r="30" spans="2:9" ht="11.25" customHeight="1" x14ac:dyDescent="0.25">
      <c r="B30" s="40" t="s">
        <v>23</v>
      </c>
      <c r="C30" s="7" t="s">
        <v>52</v>
      </c>
      <c r="D30" s="7">
        <f>D31+D32+D33</f>
        <v>107000</v>
      </c>
      <c r="E30" s="7">
        <f>E31+E32+E33</f>
        <v>115000</v>
      </c>
      <c r="F30" s="28">
        <f>F31+F32+F33</f>
        <v>116234</v>
      </c>
    </row>
    <row r="31" spans="2:9" ht="11.25" customHeight="1" x14ac:dyDescent="0.25">
      <c r="B31" s="40" t="s">
        <v>24</v>
      </c>
      <c r="C31" s="11" t="s">
        <v>59</v>
      </c>
      <c r="D31" s="7">
        <v>96000</v>
      </c>
      <c r="E31" s="7">
        <v>100000</v>
      </c>
      <c r="F31" s="28">
        <v>101745</v>
      </c>
    </row>
    <row r="32" spans="2:9" ht="11.25" customHeight="1" x14ac:dyDescent="0.25">
      <c r="B32" s="40" t="s">
        <v>25</v>
      </c>
      <c r="C32" s="11" t="s">
        <v>60</v>
      </c>
      <c r="D32" s="7">
        <v>10000</v>
      </c>
      <c r="E32" s="7">
        <v>14000</v>
      </c>
      <c r="F32" s="28">
        <v>13521</v>
      </c>
    </row>
    <row r="33" spans="2:6" ht="11.25" customHeight="1" x14ac:dyDescent="0.25">
      <c r="B33" s="40" t="s">
        <v>113</v>
      </c>
      <c r="C33" s="11" t="s">
        <v>114</v>
      </c>
      <c r="D33" s="7">
        <v>1000</v>
      </c>
      <c r="E33" s="7">
        <v>1000</v>
      </c>
      <c r="F33" s="28">
        <v>968</v>
      </c>
    </row>
    <row r="34" spans="2:6" ht="11.25" customHeight="1" x14ac:dyDescent="0.25">
      <c r="B34" s="44" t="s">
        <v>27</v>
      </c>
      <c r="C34" s="15" t="s">
        <v>26</v>
      </c>
      <c r="D34" s="5">
        <v>66000</v>
      </c>
      <c r="E34" s="5">
        <v>67000</v>
      </c>
      <c r="F34" s="27">
        <v>67097</v>
      </c>
    </row>
    <row r="35" spans="2:6" ht="11.25" hidden="1" customHeight="1" x14ac:dyDescent="0.25">
      <c r="B35" s="44" t="s">
        <v>157</v>
      </c>
      <c r="C35" s="15" t="s">
        <v>158</v>
      </c>
      <c r="D35" s="5">
        <v>0</v>
      </c>
      <c r="E35" s="5">
        <v>0</v>
      </c>
      <c r="F35" s="27">
        <v>0</v>
      </c>
    </row>
    <row r="36" spans="2:6" ht="11.25" customHeight="1" x14ac:dyDescent="0.25">
      <c r="B36" s="65" t="s">
        <v>133</v>
      </c>
      <c r="C36" s="15" t="s">
        <v>134</v>
      </c>
      <c r="D36" s="5">
        <v>0</v>
      </c>
      <c r="E36" s="5">
        <v>0</v>
      </c>
      <c r="F36" s="27">
        <v>0</v>
      </c>
    </row>
    <row r="37" spans="2:6" ht="11.25" customHeight="1" x14ac:dyDescent="0.25">
      <c r="B37" s="45" t="s">
        <v>29</v>
      </c>
      <c r="C37" s="16" t="s">
        <v>28</v>
      </c>
      <c r="D37" s="5">
        <v>1000</v>
      </c>
      <c r="E37" s="5">
        <v>1000</v>
      </c>
      <c r="F37" s="27">
        <v>0</v>
      </c>
    </row>
    <row r="38" spans="2:6" ht="11.25" customHeight="1" x14ac:dyDescent="0.25">
      <c r="B38" s="45" t="s">
        <v>34</v>
      </c>
      <c r="C38" s="16" t="s">
        <v>53</v>
      </c>
      <c r="D38" s="5">
        <f>D39+D40+D41</f>
        <v>170000</v>
      </c>
      <c r="E38" s="5">
        <f>E39+E40+E41</f>
        <v>170000</v>
      </c>
      <c r="F38" s="27">
        <f>F39+F40+F41</f>
        <v>87251</v>
      </c>
    </row>
    <row r="39" spans="2:6" ht="11.25" customHeight="1" x14ac:dyDescent="0.25">
      <c r="B39" s="46" t="s">
        <v>31</v>
      </c>
      <c r="C39" s="17" t="s">
        <v>61</v>
      </c>
      <c r="D39" s="7">
        <v>169000</v>
      </c>
      <c r="E39" s="7">
        <v>169000</v>
      </c>
      <c r="F39" s="28">
        <v>86449</v>
      </c>
    </row>
    <row r="40" spans="2:6" ht="11.25" customHeight="1" x14ac:dyDescent="0.25">
      <c r="B40" s="46" t="s">
        <v>32</v>
      </c>
      <c r="C40" s="18" t="s">
        <v>62</v>
      </c>
      <c r="D40" s="7">
        <v>1000</v>
      </c>
      <c r="E40" s="7">
        <v>1000</v>
      </c>
      <c r="F40" s="28">
        <v>802</v>
      </c>
    </row>
    <row r="41" spans="2:6" ht="11.25" hidden="1" customHeight="1" x14ac:dyDescent="0.25">
      <c r="B41" s="46" t="s">
        <v>33</v>
      </c>
      <c r="C41" s="17" t="s">
        <v>30</v>
      </c>
      <c r="D41" s="7">
        <v>0</v>
      </c>
      <c r="E41" s="7">
        <v>0</v>
      </c>
      <c r="F41" s="28">
        <v>0</v>
      </c>
    </row>
    <row r="42" spans="2:6" ht="11.25" customHeight="1" x14ac:dyDescent="0.25">
      <c r="B42" s="45">
        <v>36.020000000000003</v>
      </c>
      <c r="C42" s="15" t="s">
        <v>120</v>
      </c>
      <c r="D42" s="5">
        <f>D43+D44+D45+D46+D47</f>
        <v>64200</v>
      </c>
      <c r="E42" s="5">
        <f>E43+E44+E45+E46+E47</f>
        <v>69190</v>
      </c>
      <c r="F42" s="27">
        <f>F43+F44+F45+F46+F47</f>
        <v>39796</v>
      </c>
    </row>
    <row r="43" spans="2:6" ht="11.25" customHeight="1" x14ac:dyDescent="0.25">
      <c r="B43" s="46" t="s">
        <v>140</v>
      </c>
      <c r="C43" s="17" t="s">
        <v>141</v>
      </c>
      <c r="D43" s="7">
        <v>34000</v>
      </c>
      <c r="E43" s="7">
        <v>34000</v>
      </c>
      <c r="F43" s="28">
        <v>7221</v>
      </c>
    </row>
    <row r="44" spans="2:6" ht="11.25" customHeight="1" x14ac:dyDescent="0.25">
      <c r="B44" s="46" t="s">
        <v>167</v>
      </c>
      <c r="C44" s="17" t="s">
        <v>168</v>
      </c>
      <c r="D44" s="7">
        <v>0</v>
      </c>
      <c r="E44" s="7">
        <v>1000</v>
      </c>
      <c r="F44" s="28">
        <v>61</v>
      </c>
    </row>
    <row r="45" spans="2:6" ht="11.25" hidden="1" customHeight="1" x14ac:dyDescent="0.25">
      <c r="B45" s="46"/>
      <c r="C45" s="17"/>
      <c r="D45" s="7">
        <v>0</v>
      </c>
      <c r="E45" s="7">
        <v>0</v>
      </c>
      <c r="F45" s="28"/>
    </row>
    <row r="46" spans="2:6" ht="11.25" hidden="1" customHeight="1" x14ac:dyDescent="0.25">
      <c r="B46" s="46" t="s">
        <v>143</v>
      </c>
      <c r="C46" s="17" t="s">
        <v>144</v>
      </c>
      <c r="D46" s="7">
        <v>0</v>
      </c>
      <c r="E46" s="7">
        <v>0</v>
      </c>
      <c r="F46" s="28">
        <v>0</v>
      </c>
    </row>
    <row r="47" spans="2:6" ht="11.25" customHeight="1" x14ac:dyDescent="0.25">
      <c r="B47" s="46" t="s">
        <v>36</v>
      </c>
      <c r="C47" s="17" t="s">
        <v>35</v>
      </c>
      <c r="D47" s="7">
        <v>30200</v>
      </c>
      <c r="E47" s="7">
        <v>34190</v>
      </c>
      <c r="F47" s="28">
        <v>32514</v>
      </c>
    </row>
    <row r="48" spans="2:6" ht="11.25" customHeight="1" x14ac:dyDescent="0.25">
      <c r="B48" s="45" t="s">
        <v>38</v>
      </c>
      <c r="C48" s="16" t="s">
        <v>54</v>
      </c>
      <c r="D48" s="6">
        <f>D49+D50+D51</f>
        <v>0</v>
      </c>
      <c r="E48" s="6">
        <f>E49+E50+E51</f>
        <v>-429000</v>
      </c>
      <c r="F48" s="52">
        <f>F49+F50+F51</f>
        <v>-429000</v>
      </c>
    </row>
    <row r="49" spans="2:6" ht="11.25" hidden="1" customHeight="1" x14ac:dyDescent="0.25">
      <c r="B49" s="46" t="s">
        <v>39</v>
      </c>
      <c r="C49" s="17" t="s">
        <v>37</v>
      </c>
      <c r="D49" s="7">
        <v>0</v>
      </c>
      <c r="E49" s="7">
        <v>0</v>
      </c>
      <c r="F49" s="28">
        <v>0</v>
      </c>
    </row>
    <row r="50" spans="2:6" ht="21.75" customHeight="1" x14ac:dyDescent="0.25">
      <c r="B50" s="91" t="s">
        <v>40</v>
      </c>
      <c r="C50" s="19" t="s">
        <v>63</v>
      </c>
      <c r="D50" s="35" t="s">
        <v>121</v>
      </c>
      <c r="E50" s="20">
        <v>-429000</v>
      </c>
      <c r="F50" s="53">
        <v>-429000</v>
      </c>
    </row>
    <row r="51" spans="2:6" ht="3" hidden="1" customHeight="1" x14ac:dyDescent="0.25">
      <c r="B51" s="59"/>
      <c r="C51" s="60"/>
      <c r="D51" s="35" t="s">
        <v>121</v>
      </c>
      <c r="E51" s="61">
        <v>0</v>
      </c>
      <c r="F51" s="62">
        <v>0</v>
      </c>
    </row>
    <row r="52" spans="2:6" ht="11.25" customHeight="1" x14ac:dyDescent="0.25">
      <c r="B52" s="45" t="s">
        <v>41</v>
      </c>
      <c r="C52" s="15" t="s">
        <v>56</v>
      </c>
      <c r="D52" s="5">
        <f>D53+D54</f>
        <v>7000</v>
      </c>
      <c r="E52" s="5">
        <f>E53+E54</f>
        <v>3999000</v>
      </c>
      <c r="F52" s="27">
        <f>F53+F54</f>
        <v>3991172</v>
      </c>
    </row>
    <row r="53" spans="2:6" ht="11.25" customHeight="1" x14ac:dyDescent="0.25">
      <c r="B53" s="46" t="s">
        <v>146</v>
      </c>
      <c r="C53" s="17" t="s">
        <v>147</v>
      </c>
      <c r="D53" s="7">
        <v>0</v>
      </c>
      <c r="E53" s="7">
        <v>3922000</v>
      </c>
      <c r="F53" s="28">
        <v>3922000</v>
      </c>
    </row>
    <row r="54" spans="2:6" ht="11.25" customHeight="1" x14ac:dyDescent="0.25">
      <c r="B54" s="46" t="s">
        <v>42</v>
      </c>
      <c r="C54" s="17" t="s">
        <v>65</v>
      </c>
      <c r="D54" s="7">
        <v>7000</v>
      </c>
      <c r="E54" s="7">
        <v>77000</v>
      </c>
      <c r="F54" s="28">
        <v>69172</v>
      </c>
    </row>
    <row r="55" spans="2:6" ht="12" customHeight="1" x14ac:dyDescent="0.25">
      <c r="B55" s="45">
        <v>43.02</v>
      </c>
      <c r="C55" s="15" t="s">
        <v>108</v>
      </c>
      <c r="D55" s="5">
        <f>D56</f>
        <v>0</v>
      </c>
      <c r="E55" s="5">
        <f>E56</f>
        <v>160000</v>
      </c>
      <c r="F55" s="27">
        <f>F56</f>
        <v>0</v>
      </c>
    </row>
    <row r="56" spans="2:6" ht="11.25" customHeight="1" x14ac:dyDescent="0.25">
      <c r="B56" s="79" t="s">
        <v>169</v>
      </c>
      <c r="C56" s="58" t="s">
        <v>170</v>
      </c>
      <c r="D56" s="7">
        <v>0</v>
      </c>
      <c r="E56" s="87">
        <v>160000</v>
      </c>
      <c r="F56" s="28">
        <v>0</v>
      </c>
    </row>
    <row r="57" spans="2:6" ht="11.25" customHeight="1" x14ac:dyDescent="0.25">
      <c r="B57" s="45"/>
      <c r="C57" s="5" t="s">
        <v>69</v>
      </c>
      <c r="D57" s="5">
        <f>D58+D61+D63+D66</f>
        <v>3778000</v>
      </c>
      <c r="E57" s="5">
        <f t="shared" ref="E57:F57" si="2">E58+E61+E63+E66</f>
        <v>4207000</v>
      </c>
      <c r="F57" s="5">
        <f t="shared" si="2"/>
        <v>2647694</v>
      </c>
    </row>
    <row r="58" spans="2:6" ht="11.25" customHeight="1" x14ac:dyDescent="0.25">
      <c r="B58" s="45">
        <v>37.020000000000003</v>
      </c>
      <c r="C58" s="5" t="s">
        <v>54</v>
      </c>
      <c r="D58" s="5">
        <f>D59+D60</f>
        <v>0</v>
      </c>
      <c r="E58" s="5">
        <f>E59+E60</f>
        <v>429000</v>
      </c>
      <c r="F58" s="27">
        <f>F59+F60</f>
        <v>429000</v>
      </c>
    </row>
    <row r="59" spans="2:6" ht="14.25" customHeight="1" x14ac:dyDescent="0.25">
      <c r="B59" s="77" t="s">
        <v>68</v>
      </c>
      <c r="C59" s="78" t="s">
        <v>67</v>
      </c>
      <c r="D59" s="7">
        <v>0</v>
      </c>
      <c r="E59" s="7">
        <v>429000</v>
      </c>
      <c r="F59" s="28">
        <v>429000</v>
      </c>
    </row>
    <row r="60" spans="2:6" ht="11.25" hidden="1" customHeight="1" x14ac:dyDescent="0.25">
      <c r="B60" s="46" t="s">
        <v>142</v>
      </c>
      <c r="C60" s="17" t="s">
        <v>145</v>
      </c>
      <c r="D60" s="63">
        <v>0</v>
      </c>
      <c r="E60" s="63">
        <v>0</v>
      </c>
      <c r="F60" s="81">
        <v>0</v>
      </c>
    </row>
    <row r="61" spans="2:6" ht="0.75" customHeight="1" x14ac:dyDescent="0.25">
      <c r="B61" s="80">
        <v>39.020000000000003</v>
      </c>
      <c r="C61" s="57" t="s">
        <v>117</v>
      </c>
      <c r="D61" s="5">
        <f>D62</f>
        <v>0</v>
      </c>
      <c r="E61" s="5">
        <f>E62</f>
        <v>0</v>
      </c>
      <c r="F61" s="27">
        <f>F62</f>
        <v>0</v>
      </c>
    </row>
    <row r="62" spans="2:6" ht="11.25" customHeight="1" x14ac:dyDescent="0.25">
      <c r="B62" s="79" t="s">
        <v>115</v>
      </c>
      <c r="C62" s="58" t="s">
        <v>116</v>
      </c>
      <c r="D62" s="7">
        <v>0</v>
      </c>
      <c r="E62" s="7">
        <v>0</v>
      </c>
      <c r="F62" s="28">
        <v>0</v>
      </c>
    </row>
    <row r="63" spans="2:6" ht="11.25" customHeight="1" x14ac:dyDescent="0.25">
      <c r="B63" s="45" t="s">
        <v>41</v>
      </c>
      <c r="C63" s="15" t="s">
        <v>56</v>
      </c>
      <c r="D63" s="5">
        <f>D64+D65</f>
        <v>3778000</v>
      </c>
      <c r="E63" s="5">
        <f>E64+E65</f>
        <v>3778000</v>
      </c>
      <c r="F63" s="27">
        <f>F64+F65</f>
        <v>2218694</v>
      </c>
    </row>
    <row r="64" spans="2:6" ht="11.25" hidden="1" customHeight="1" x14ac:dyDescent="0.25">
      <c r="B64" s="79" t="s">
        <v>110</v>
      </c>
      <c r="C64" s="58" t="s">
        <v>109</v>
      </c>
      <c r="D64" s="7">
        <v>0</v>
      </c>
      <c r="E64" s="7">
        <v>0</v>
      </c>
      <c r="F64" s="28">
        <v>0</v>
      </c>
    </row>
    <row r="65" spans="2:6" ht="12" customHeight="1" x14ac:dyDescent="0.25">
      <c r="B65" s="79" t="s">
        <v>135</v>
      </c>
      <c r="C65" s="58" t="s">
        <v>148</v>
      </c>
      <c r="D65" s="7">
        <v>3778000</v>
      </c>
      <c r="E65" s="7">
        <v>3778000</v>
      </c>
      <c r="F65" s="28">
        <v>2218694</v>
      </c>
    </row>
    <row r="66" spans="2:6" ht="12" customHeight="1" x14ac:dyDescent="0.25">
      <c r="B66" s="80">
        <v>43.02</v>
      </c>
      <c r="C66" s="57" t="s">
        <v>159</v>
      </c>
      <c r="D66" s="5">
        <f>D67</f>
        <v>0</v>
      </c>
      <c r="E66" s="5">
        <f t="shared" ref="E66:F66" si="3">E67</f>
        <v>0</v>
      </c>
      <c r="F66" s="90">
        <f t="shared" si="3"/>
        <v>0</v>
      </c>
    </row>
    <row r="67" spans="2:6" ht="12" customHeight="1" x14ac:dyDescent="0.25">
      <c r="B67" s="79"/>
      <c r="C67" s="58"/>
      <c r="D67" s="7">
        <v>0</v>
      </c>
      <c r="E67" s="87">
        <v>0</v>
      </c>
      <c r="F67" s="89">
        <v>0</v>
      </c>
    </row>
    <row r="68" spans="2:6" x14ac:dyDescent="0.25">
      <c r="B68" s="47">
        <v>49.02</v>
      </c>
      <c r="C68" s="5" t="s">
        <v>70</v>
      </c>
      <c r="D68" s="21">
        <f>D69+D74</f>
        <v>9698630</v>
      </c>
      <c r="E68" s="21">
        <f>E69+E74</f>
        <v>14580630</v>
      </c>
      <c r="F68" s="88">
        <f>F69+F74</f>
        <v>6257343</v>
      </c>
    </row>
    <row r="69" spans="2:6" x14ac:dyDescent="0.25">
      <c r="B69" s="29"/>
      <c r="C69" s="7" t="s">
        <v>71</v>
      </c>
      <c r="D69" s="22">
        <f>D78+D86+D92+D95+D102+D105+D115+D120+D127+D135+D140+D146+D157+D151+D160</f>
        <v>4516000</v>
      </c>
      <c r="E69" s="22">
        <f t="shared" ref="E69:F69" si="4">E78+E86+E92+E95+E102+E105+E115+E120+E127+E135+E140+E146+E157+E151+E160</f>
        <v>8969000</v>
      </c>
      <c r="F69" s="22">
        <f t="shared" si="4"/>
        <v>3630855</v>
      </c>
    </row>
    <row r="70" spans="2:6" x14ac:dyDescent="0.25">
      <c r="B70" s="29">
        <v>10</v>
      </c>
      <c r="C70" s="7" t="s">
        <v>72</v>
      </c>
      <c r="D70" s="22">
        <f>D79+D89+D96+D106+D128</f>
        <v>1741000</v>
      </c>
      <c r="E70" s="22">
        <f>E79+E89+E96+E106+E128</f>
        <v>1781000</v>
      </c>
      <c r="F70" s="82">
        <f>F79+F89+F96+F106+F128</f>
        <v>1640104</v>
      </c>
    </row>
    <row r="71" spans="2:6" x14ac:dyDescent="0.25">
      <c r="B71" s="29">
        <v>20</v>
      </c>
      <c r="C71" s="7" t="s">
        <v>73</v>
      </c>
      <c r="D71" s="22">
        <f>D80+D90+D97+D103+D107+D116+D121+D129+D136+D141+D147+D152+D158+D161+D163</f>
        <v>2032000</v>
      </c>
      <c r="E71" s="22">
        <f t="shared" ref="E71:F71" si="5">E80+E90+E97+E103+E107+E116+E121+E129+E136+E141+E147+E152+E158+E161+E163</f>
        <v>6248000</v>
      </c>
      <c r="F71" s="22">
        <f t="shared" si="5"/>
        <v>1283383</v>
      </c>
    </row>
    <row r="72" spans="2:6" x14ac:dyDescent="0.25">
      <c r="B72" s="30" t="s">
        <v>125</v>
      </c>
      <c r="C72" s="7" t="s">
        <v>74</v>
      </c>
      <c r="D72" s="22">
        <f>D81+D87+D108+D93+D109+D122+D123+D130+D132+D133+D162</f>
        <v>743000</v>
      </c>
      <c r="E72" s="22">
        <f t="shared" ref="E72:F72" si="6">E81+E87+E108+E93+E109+E122+E123+E130+E132+E133+E162</f>
        <v>940000</v>
      </c>
      <c r="F72" s="22">
        <f t="shared" si="6"/>
        <v>707368</v>
      </c>
    </row>
    <row r="73" spans="2:6" x14ac:dyDescent="0.25">
      <c r="B73" s="30">
        <v>85</v>
      </c>
      <c r="C73" s="7" t="s">
        <v>126</v>
      </c>
      <c r="D73" s="22">
        <f>D82+D98+D110+D131</f>
        <v>0</v>
      </c>
      <c r="E73" s="22">
        <f t="shared" ref="E73:F73" si="7">E82+E98+E110+E131</f>
        <v>0</v>
      </c>
      <c r="F73" s="22">
        <f t="shared" si="7"/>
        <v>0</v>
      </c>
    </row>
    <row r="74" spans="2:6" x14ac:dyDescent="0.25">
      <c r="B74" s="29"/>
      <c r="C74" s="7" t="s">
        <v>75</v>
      </c>
      <c r="D74" s="22">
        <f>D83+D99+D111+D117+D124+D137+D142+D148+D154+D164+D168</f>
        <v>5182630</v>
      </c>
      <c r="E74" s="22">
        <f t="shared" ref="E74:F74" si="8">E83+E99+E111+E117+E124+E137+E142+E148+E154+E164+E168</f>
        <v>5611630</v>
      </c>
      <c r="F74" s="22">
        <f t="shared" si="8"/>
        <v>2626488</v>
      </c>
    </row>
    <row r="75" spans="2:6" x14ac:dyDescent="0.25">
      <c r="B75" s="29">
        <v>70</v>
      </c>
      <c r="C75" s="7" t="s">
        <v>76</v>
      </c>
      <c r="D75" s="22">
        <f>D84+D100+D112+D118+D125+D138+D143+D149+D155+D165</f>
        <v>5182630</v>
      </c>
      <c r="E75" s="22">
        <f t="shared" ref="E75:F75" si="9">E84+E100+E112+E118+E125+E138+E143+E149+E155+E165</f>
        <v>5611630</v>
      </c>
      <c r="F75" s="22">
        <f t="shared" si="9"/>
        <v>2626488</v>
      </c>
    </row>
    <row r="76" spans="2:6" x14ac:dyDescent="0.25">
      <c r="B76" s="30">
        <v>85</v>
      </c>
      <c r="C76" s="7" t="s">
        <v>126</v>
      </c>
      <c r="D76" s="22">
        <f>D113</f>
        <v>0</v>
      </c>
      <c r="E76" s="22">
        <f t="shared" ref="E76:F76" si="10">E113</f>
        <v>0</v>
      </c>
      <c r="F76" s="22">
        <f t="shared" si="10"/>
        <v>0</v>
      </c>
    </row>
    <row r="77" spans="2:6" x14ac:dyDescent="0.25">
      <c r="B77" s="31" t="s">
        <v>78</v>
      </c>
      <c r="C77" s="23" t="s">
        <v>77</v>
      </c>
      <c r="D77" s="5">
        <f>D78+D83</f>
        <v>1693000</v>
      </c>
      <c r="E77" s="5">
        <f>E78+E83</f>
        <v>1902000</v>
      </c>
      <c r="F77" s="27">
        <f>F78+F83</f>
        <v>1213275</v>
      </c>
    </row>
    <row r="78" spans="2:6" x14ac:dyDescent="0.25">
      <c r="B78" s="29"/>
      <c r="C78" s="7" t="s">
        <v>71</v>
      </c>
      <c r="D78" s="7">
        <f>D79+D80+D81+D82</f>
        <v>1650000</v>
      </c>
      <c r="E78" s="7">
        <f t="shared" ref="E78:F78" si="11">E79+E80+E81+E82</f>
        <v>1810000</v>
      </c>
      <c r="F78" s="7">
        <f t="shared" si="11"/>
        <v>1213275</v>
      </c>
    </row>
    <row r="79" spans="2:6" x14ac:dyDescent="0.25">
      <c r="B79" s="29">
        <v>10</v>
      </c>
      <c r="C79" s="7" t="s">
        <v>72</v>
      </c>
      <c r="D79" s="7">
        <v>1060000</v>
      </c>
      <c r="E79" s="7">
        <v>1060000</v>
      </c>
      <c r="F79" s="28">
        <v>960985</v>
      </c>
    </row>
    <row r="80" spans="2:6" x14ac:dyDescent="0.25">
      <c r="B80" s="29">
        <v>20</v>
      </c>
      <c r="C80" s="7" t="s">
        <v>73</v>
      </c>
      <c r="D80" s="7">
        <v>590000</v>
      </c>
      <c r="E80" s="7">
        <v>750000</v>
      </c>
      <c r="F80" s="28">
        <v>252290</v>
      </c>
    </row>
    <row r="81" spans="2:6" x14ac:dyDescent="0.25">
      <c r="B81" s="29">
        <v>55</v>
      </c>
      <c r="C81" s="7" t="s">
        <v>163</v>
      </c>
      <c r="D81" s="7">
        <v>0</v>
      </c>
      <c r="E81" s="7">
        <v>0</v>
      </c>
      <c r="F81" s="28">
        <v>0</v>
      </c>
    </row>
    <row r="82" spans="2:6" x14ac:dyDescent="0.25">
      <c r="B82" s="32">
        <v>85</v>
      </c>
      <c r="C82" s="7" t="s">
        <v>126</v>
      </c>
      <c r="D82" s="7">
        <v>0</v>
      </c>
      <c r="E82" s="7">
        <v>0</v>
      </c>
      <c r="F82" s="28">
        <v>0</v>
      </c>
    </row>
    <row r="83" spans="2:6" x14ac:dyDescent="0.25">
      <c r="B83" s="29"/>
      <c r="C83" s="7" t="s">
        <v>75</v>
      </c>
      <c r="D83" s="7">
        <f>D84</f>
        <v>43000</v>
      </c>
      <c r="E83" s="7">
        <f t="shared" ref="E83:F83" si="12">E84</f>
        <v>92000</v>
      </c>
      <c r="F83" s="7">
        <f t="shared" si="12"/>
        <v>0</v>
      </c>
    </row>
    <row r="84" spans="2:6" x14ac:dyDescent="0.25">
      <c r="B84" s="29">
        <v>70</v>
      </c>
      <c r="C84" s="7" t="s">
        <v>76</v>
      </c>
      <c r="D84" s="7">
        <v>43000</v>
      </c>
      <c r="E84" s="7">
        <v>92000</v>
      </c>
      <c r="F84" s="7">
        <v>0</v>
      </c>
    </row>
    <row r="85" spans="2:6" x14ac:dyDescent="0.25">
      <c r="B85" s="31">
        <v>54.02</v>
      </c>
      <c r="C85" s="23" t="s">
        <v>118</v>
      </c>
      <c r="D85" s="5">
        <f>D86</f>
        <v>120000</v>
      </c>
      <c r="E85" s="5">
        <f>E86</f>
        <v>49000</v>
      </c>
      <c r="F85" s="27">
        <f>F86</f>
        <v>35215</v>
      </c>
    </row>
    <row r="86" spans="2:6" x14ac:dyDescent="0.25">
      <c r="B86" s="29"/>
      <c r="C86" s="7" t="s">
        <v>71</v>
      </c>
      <c r="D86" s="7">
        <f>D87+D88</f>
        <v>120000</v>
      </c>
      <c r="E86" s="7">
        <f>E87+E88</f>
        <v>49000</v>
      </c>
      <c r="F86" s="28">
        <f>F87+F88</f>
        <v>35215</v>
      </c>
    </row>
    <row r="87" spans="2:6" x14ac:dyDescent="0.25">
      <c r="B87" s="30" t="s">
        <v>79</v>
      </c>
      <c r="C87" s="7" t="s">
        <v>80</v>
      </c>
      <c r="D87" s="7">
        <v>100000</v>
      </c>
      <c r="E87" s="7">
        <v>0</v>
      </c>
      <c r="F87" s="28">
        <v>0</v>
      </c>
    </row>
    <row r="88" spans="2:6" x14ac:dyDescent="0.25">
      <c r="B88" s="30" t="s">
        <v>119</v>
      </c>
      <c r="C88" s="7" t="s">
        <v>162</v>
      </c>
      <c r="D88" s="7">
        <f>D89+D90</f>
        <v>20000</v>
      </c>
      <c r="E88" s="7">
        <f t="shared" ref="E88:F88" si="13">E89+E90</f>
        <v>49000</v>
      </c>
      <c r="F88" s="7">
        <f t="shared" si="13"/>
        <v>35215</v>
      </c>
    </row>
    <row r="89" spans="2:6" x14ac:dyDescent="0.25">
      <c r="B89" s="29">
        <v>10</v>
      </c>
      <c r="C89" s="7" t="s">
        <v>72</v>
      </c>
      <c r="D89" s="7">
        <v>3000</v>
      </c>
      <c r="E89" s="7">
        <v>3000</v>
      </c>
      <c r="F89" s="28">
        <v>0</v>
      </c>
    </row>
    <row r="90" spans="2:6" x14ac:dyDescent="0.25">
      <c r="B90" s="29">
        <v>20</v>
      </c>
      <c r="C90" s="7" t="s">
        <v>73</v>
      </c>
      <c r="D90" s="7">
        <v>17000</v>
      </c>
      <c r="E90" s="7">
        <v>46000</v>
      </c>
      <c r="F90" s="28">
        <v>35215</v>
      </c>
    </row>
    <row r="91" spans="2:6" hidden="1" x14ac:dyDescent="0.25">
      <c r="B91" s="30" t="s">
        <v>123</v>
      </c>
      <c r="C91" s="5" t="s">
        <v>122</v>
      </c>
      <c r="D91" s="5">
        <f t="shared" ref="D91:F92" si="14">D92</f>
        <v>0</v>
      </c>
      <c r="E91" s="5">
        <f t="shared" si="14"/>
        <v>0</v>
      </c>
      <c r="F91" s="27">
        <f t="shared" si="14"/>
        <v>0</v>
      </c>
    </row>
    <row r="92" spans="2:6" hidden="1" x14ac:dyDescent="0.25">
      <c r="B92" s="47"/>
      <c r="C92" s="7" t="s">
        <v>71</v>
      </c>
      <c r="D92" s="7">
        <f t="shared" si="14"/>
        <v>0</v>
      </c>
      <c r="E92" s="7">
        <f t="shared" si="14"/>
        <v>0</v>
      </c>
      <c r="F92" s="28">
        <f t="shared" si="14"/>
        <v>0</v>
      </c>
    </row>
    <row r="93" spans="2:6" hidden="1" x14ac:dyDescent="0.25">
      <c r="B93" s="29">
        <v>30</v>
      </c>
      <c r="C93" s="7" t="s">
        <v>124</v>
      </c>
      <c r="D93" s="7">
        <v>0</v>
      </c>
      <c r="E93" s="7">
        <v>0</v>
      </c>
      <c r="F93" s="28">
        <v>0</v>
      </c>
    </row>
    <row r="94" spans="2:6" x14ac:dyDescent="0.25">
      <c r="B94" s="31" t="s">
        <v>82</v>
      </c>
      <c r="C94" s="23" t="s">
        <v>81</v>
      </c>
      <c r="D94" s="5">
        <f>D95+D99</f>
        <v>146000</v>
      </c>
      <c r="E94" s="5">
        <f>E95+E99</f>
        <v>146000</v>
      </c>
      <c r="F94" s="5">
        <f>F95+F99</f>
        <v>114454</v>
      </c>
    </row>
    <row r="95" spans="2:6" x14ac:dyDescent="0.25">
      <c r="B95" s="29"/>
      <c r="C95" s="7" t="s">
        <v>71</v>
      </c>
      <c r="D95" s="7">
        <f>D96+D97+D98</f>
        <v>146000</v>
      </c>
      <c r="E95" s="7">
        <f t="shared" ref="E95:F95" si="15">E96+E97+E98</f>
        <v>146000</v>
      </c>
      <c r="F95" s="7">
        <f t="shared" si="15"/>
        <v>114454</v>
      </c>
    </row>
    <row r="96" spans="2:6" x14ac:dyDescent="0.25">
      <c r="B96" s="29">
        <v>10</v>
      </c>
      <c r="C96" s="7" t="s">
        <v>72</v>
      </c>
      <c r="D96" s="95">
        <v>116000</v>
      </c>
      <c r="E96" s="95">
        <v>116000</v>
      </c>
      <c r="F96" s="96">
        <v>109370</v>
      </c>
    </row>
    <row r="97" spans="2:6" x14ac:dyDescent="0.25">
      <c r="B97" s="29">
        <v>20</v>
      </c>
      <c r="C97" s="87" t="s">
        <v>73</v>
      </c>
      <c r="D97" s="99">
        <v>30000</v>
      </c>
      <c r="E97" s="99">
        <v>30000</v>
      </c>
      <c r="F97" s="99">
        <v>5084</v>
      </c>
    </row>
    <row r="98" spans="2:6" x14ac:dyDescent="0.25">
      <c r="B98" s="32">
        <v>85</v>
      </c>
      <c r="C98" s="87" t="s">
        <v>126</v>
      </c>
      <c r="D98" s="99">
        <v>0</v>
      </c>
      <c r="E98" s="99">
        <v>0</v>
      </c>
      <c r="F98" s="99">
        <v>0</v>
      </c>
    </row>
    <row r="99" spans="2:6" hidden="1" x14ac:dyDescent="0.25">
      <c r="B99" s="32"/>
      <c r="C99" s="87" t="s">
        <v>75</v>
      </c>
      <c r="D99" s="99">
        <f>D100</f>
        <v>0</v>
      </c>
      <c r="E99" s="99">
        <f>E100</f>
        <v>0</v>
      </c>
      <c r="F99" s="99">
        <f>F100</f>
        <v>0</v>
      </c>
    </row>
    <row r="100" spans="2:6" hidden="1" x14ac:dyDescent="0.25">
      <c r="B100" s="32">
        <v>70</v>
      </c>
      <c r="C100" s="87" t="s">
        <v>76</v>
      </c>
      <c r="D100" s="99">
        <v>0</v>
      </c>
      <c r="E100" s="99">
        <v>0</v>
      </c>
      <c r="F100" s="99">
        <v>0</v>
      </c>
    </row>
    <row r="101" spans="2:6" x14ac:dyDescent="0.25">
      <c r="B101" s="92" t="s">
        <v>171</v>
      </c>
      <c r="C101" s="93" t="s">
        <v>172</v>
      </c>
      <c r="D101" s="99">
        <f>D102</f>
        <v>30000</v>
      </c>
      <c r="E101" s="99">
        <f t="shared" ref="E101:F101" si="16">E102</f>
        <v>30000</v>
      </c>
      <c r="F101" s="99">
        <f t="shared" si="16"/>
        <v>0</v>
      </c>
    </row>
    <row r="102" spans="2:6" x14ac:dyDescent="0.25">
      <c r="B102" s="29"/>
      <c r="C102" s="87" t="s">
        <v>71</v>
      </c>
      <c r="D102" s="99">
        <f>D103</f>
        <v>30000</v>
      </c>
      <c r="E102" s="99">
        <f t="shared" ref="E102:F102" si="17">E103</f>
        <v>30000</v>
      </c>
      <c r="F102" s="99">
        <f t="shared" si="17"/>
        <v>0</v>
      </c>
    </row>
    <row r="103" spans="2:6" x14ac:dyDescent="0.25">
      <c r="B103" s="29">
        <v>20</v>
      </c>
      <c r="C103" s="87" t="s">
        <v>73</v>
      </c>
      <c r="D103" s="99">
        <v>30000</v>
      </c>
      <c r="E103" s="99">
        <v>30000</v>
      </c>
      <c r="F103" s="99">
        <v>0</v>
      </c>
    </row>
    <row r="104" spans="2:6" x14ac:dyDescent="0.25">
      <c r="B104" s="31" t="s">
        <v>85</v>
      </c>
      <c r="C104" s="94" t="s">
        <v>83</v>
      </c>
      <c r="D104" s="100">
        <f>D105+D111</f>
        <v>1152000</v>
      </c>
      <c r="E104" s="100">
        <f>E105+E111</f>
        <v>1360000</v>
      </c>
      <c r="F104" s="100">
        <f>F105+F111</f>
        <v>1144303</v>
      </c>
    </row>
    <row r="105" spans="2:6" x14ac:dyDescent="0.25">
      <c r="B105" s="29"/>
      <c r="C105" s="7" t="s">
        <v>71</v>
      </c>
      <c r="D105" s="97">
        <f>D106+D107+D108+D109+D110</f>
        <v>247000</v>
      </c>
      <c r="E105" s="97">
        <f>E106+E107+E108+E109+E110</f>
        <v>455000</v>
      </c>
      <c r="F105" s="98">
        <f>F106+F107+F108+F109+F110</f>
        <v>247375</v>
      </c>
    </row>
    <row r="106" spans="2:6" x14ac:dyDescent="0.25">
      <c r="B106" s="29">
        <v>10</v>
      </c>
      <c r="C106" s="7" t="s">
        <v>72</v>
      </c>
      <c r="D106" s="7">
        <v>40000</v>
      </c>
      <c r="E106" s="7">
        <v>40000</v>
      </c>
      <c r="F106" s="28">
        <v>24644</v>
      </c>
    </row>
    <row r="107" spans="2:6" x14ac:dyDescent="0.25">
      <c r="B107" s="29">
        <v>20</v>
      </c>
      <c r="C107" s="7" t="s">
        <v>73</v>
      </c>
      <c r="D107" s="7">
        <v>162000</v>
      </c>
      <c r="E107" s="7">
        <v>165000</v>
      </c>
      <c r="F107" s="28">
        <v>160653</v>
      </c>
    </row>
    <row r="108" spans="2:6" x14ac:dyDescent="0.25">
      <c r="B108" s="29">
        <v>57</v>
      </c>
      <c r="C108" s="7" t="s">
        <v>149</v>
      </c>
      <c r="D108" s="7">
        <v>37000</v>
      </c>
      <c r="E108" s="7">
        <v>242000</v>
      </c>
      <c r="F108" s="28">
        <v>54192</v>
      </c>
    </row>
    <row r="109" spans="2:6" x14ac:dyDescent="0.25">
      <c r="B109" s="32">
        <v>59</v>
      </c>
      <c r="C109" s="7" t="s">
        <v>84</v>
      </c>
      <c r="D109" s="7">
        <v>8000</v>
      </c>
      <c r="E109" s="7">
        <v>8000</v>
      </c>
      <c r="F109" s="28">
        <v>7886</v>
      </c>
    </row>
    <row r="110" spans="2:6" hidden="1" x14ac:dyDescent="0.25">
      <c r="B110" s="32">
        <v>85</v>
      </c>
      <c r="C110" s="7" t="s">
        <v>126</v>
      </c>
      <c r="D110" s="7">
        <v>0</v>
      </c>
      <c r="E110" s="7">
        <v>0</v>
      </c>
      <c r="F110" s="28">
        <v>0</v>
      </c>
    </row>
    <row r="111" spans="2:6" x14ac:dyDescent="0.25">
      <c r="B111" s="32"/>
      <c r="C111" s="7" t="s">
        <v>75</v>
      </c>
      <c r="D111" s="7">
        <f>D112+D113</f>
        <v>905000</v>
      </c>
      <c r="E111" s="7">
        <f>E112+E113</f>
        <v>905000</v>
      </c>
      <c r="F111" s="7">
        <f>F112+F113</f>
        <v>896928</v>
      </c>
    </row>
    <row r="112" spans="2:6" x14ac:dyDescent="0.25">
      <c r="B112" s="32">
        <v>70</v>
      </c>
      <c r="C112" s="7" t="s">
        <v>76</v>
      </c>
      <c r="D112" s="7">
        <v>905000</v>
      </c>
      <c r="E112" s="7">
        <v>905000</v>
      </c>
      <c r="F112" s="28">
        <v>896928</v>
      </c>
    </row>
    <row r="113" spans="2:6" x14ac:dyDescent="0.25">
      <c r="B113" s="32">
        <v>85</v>
      </c>
      <c r="C113" s="7" t="s">
        <v>126</v>
      </c>
      <c r="D113" s="7">
        <v>0</v>
      </c>
      <c r="E113" s="7">
        <v>0</v>
      </c>
      <c r="F113" s="28">
        <v>0</v>
      </c>
    </row>
    <row r="114" spans="2:6" hidden="1" x14ac:dyDescent="0.25">
      <c r="B114" s="32">
        <v>66.02</v>
      </c>
      <c r="C114" s="5" t="s">
        <v>150</v>
      </c>
      <c r="D114" s="5">
        <f>D115</f>
        <v>0</v>
      </c>
      <c r="E114" s="5">
        <f t="shared" ref="E114:F114" si="18">E115</f>
        <v>0</v>
      </c>
      <c r="F114" s="5">
        <f t="shared" si="18"/>
        <v>0</v>
      </c>
    </row>
    <row r="115" spans="2:6" hidden="1" x14ac:dyDescent="0.25">
      <c r="B115" s="32"/>
      <c r="C115" s="7" t="s">
        <v>71</v>
      </c>
      <c r="D115" s="5">
        <f>D116</f>
        <v>0</v>
      </c>
      <c r="E115" s="5">
        <f t="shared" ref="E115:F115" si="19">E116</f>
        <v>0</v>
      </c>
      <c r="F115" s="5">
        <f t="shared" si="19"/>
        <v>0</v>
      </c>
    </row>
    <row r="116" spans="2:6" hidden="1" x14ac:dyDescent="0.25">
      <c r="B116" s="32">
        <v>20</v>
      </c>
      <c r="C116" s="7" t="s">
        <v>73</v>
      </c>
      <c r="D116" s="7">
        <v>0</v>
      </c>
      <c r="E116" s="7">
        <v>0</v>
      </c>
      <c r="F116" s="28">
        <v>0</v>
      </c>
    </row>
    <row r="117" spans="2:6" hidden="1" x14ac:dyDescent="0.25">
      <c r="B117" s="32"/>
      <c r="C117" s="7" t="s">
        <v>75</v>
      </c>
      <c r="D117" s="7">
        <f t="shared" ref="D117:F117" si="20">D118</f>
        <v>0</v>
      </c>
      <c r="E117" s="7">
        <f t="shared" si="20"/>
        <v>0</v>
      </c>
      <c r="F117" s="28">
        <f t="shared" si="20"/>
        <v>0</v>
      </c>
    </row>
    <row r="118" spans="2:6" hidden="1" x14ac:dyDescent="0.25">
      <c r="B118" s="32">
        <v>70</v>
      </c>
      <c r="C118" s="7" t="s">
        <v>76</v>
      </c>
      <c r="D118" s="7">
        <v>0</v>
      </c>
      <c r="E118" s="7">
        <v>0</v>
      </c>
      <c r="F118" s="28">
        <v>0</v>
      </c>
    </row>
    <row r="119" spans="2:6" x14ac:dyDescent="0.25">
      <c r="B119" s="32">
        <v>67.02</v>
      </c>
      <c r="C119" s="25" t="s">
        <v>86</v>
      </c>
      <c r="D119" s="5">
        <f>D120+D124</f>
        <v>465000</v>
      </c>
      <c r="E119" s="5">
        <f>E120+E124</f>
        <v>465000</v>
      </c>
      <c r="F119" s="27">
        <f>F120+F124</f>
        <v>57320</v>
      </c>
    </row>
    <row r="120" spans="2:6" x14ac:dyDescent="0.25">
      <c r="B120" s="32"/>
      <c r="C120" s="7" t="s">
        <v>71</v>
      </c>
      <c r="D120" s="7">
        <f>D121+D122+D123</f>
        <v>100000</v>
      </c>
      <c r="E120" s="7">
        <f>E121+E122+E123</f>
        <v>100000</v>
      </c>
      <c r="F120" s="7">
        <f>F121+F122+F123</f>
        <v>39401</v>
      </c>
    </row>
    <row r="121" spans="2:6" x14ac:dyDescent="0.25">
      <c r="B121" s="32">
        <v>20</v>
      </c>
      <c r="C121" s="7" t="s">
        <v>73</v>
      </c>
      <c r="D121" s="7">
        <v>45000</v>
      </c>
      <c r="E121" s="7">
        <v>45000</v>
      </c>
      <c r="F121" s="28">
        <v>0</v>
      </c>
    </row>
    <row r="122" spans="2:6" x14ac:dyDescent="0.25">
      <c r="B122" s="32">
        <v>51</v>
      </c>
      <c r="C122" s="7" t="s">
        <v>156</v>
      </c>
      <c r="D122" s="7">
        <v>25000</v>
      </c>
      <c r="E122" s="7">
        <v>25000</v>
      </c>
      <c r="F122" s="28">
        <v>9401</v>
      </c>
    </row>
    <row r="123" spans="2:6" x14ac:dyDescent="0.25">
      <c r="B123" s="32">
        <v>59</v>
      </c>
      <c r="C123" s="7" t="s">
        <v>87</v>
      </c>
      <c r="D123" s="7">
        <v>30000</v>
      </c>
      <c r="E123" s="7">
        <v>30000</v>
      </c>
      <c r="F123" s="28">
        <v>30000</v>
      </c>
    </row>
    <row r="124" spans="2:6" x14ac:dyDescent="0.25">
      <c r="B124" s="32"/>
      <c r="C124" s="7" t="s">
        <v>75</v>
      </c>
      <c r="D124" s="7">
        <f>D125</f>
        <v>365000</v>
      </c>
      <c r="E124" s="7">
        <f>E125</f>
        <v>365000</v>
      </c>
      <c r="F124" s="28">
        <f>F125</f>
        <v>17919</v>
      </c>
    </row>
    <row r="125" spans="2:6" x14ac:dyDescent="0.25">
      <c r="B125" s="32">
        <v>70</v>
      </c>
      <c r="C125" s="7" t="s">
        <v>76</v>
      </c>
      <c r="D125" s="7">
        <v>365000</v>
      </c>
      <c r="E125" s="7">
        <v>365000</v>
      </c>
      <c r="F125" s="28">
        <v>17919</v>
      </c>
    </row>
    <row r="126" spans="2:6" x14ac:dyDescent="0.25">
      <c r="B126" s="32">
        <v>68.02</v>
      </c>
      <c r="C126" s="25" t="s">
        <v>88</v>
      </c>
      <c r="D126" s="5">
        <f>D127</f>
        <v>1075000</v>
      </c>
      <c r="E126" s="5">
        <f>E127</f>
        <v>1207000</v>
      </c>
      <c r="F126" s="5">
        <f>F127</f>
        <v>1153034</v>
      </c>
    </row>
    <row r="127" spans="2:6" x14ac:dyDescent="0.25">
      <c r="B127" s="32"/>
      <c r="C127" s="7" t="s">
        <v>71</v>
      </c>
      <c r="D127" s="7">
        <f>D128+D129+D130+D131+D132+D133</f>
        <v>1075000</v>
      </c>
      <c r="E127" s="7">
        <f t="shared" ref="E127:F127" si="21">E128+E129+E130+E131+E132+E133</f>
        <v>1207000</v>
      </c>
      <c r="F127" s="7">
        <f t="shared" si="21"/>
        <v>1153034</v>
      </c>
    </row>
    <row r="128" spans="2:6" x14ac:dyDescent="0.25">
      <c r="B128" s="32">
        <v>10</v>
      </c>
      <c r="C128" s="7" t="s">
        <v>89</v>
      </c>
      <c r="D128" s="7">
        <v>522000</v>
      </c>
      <c r="E128" s="7">
        <v>562000</v>
      </c>
      <c r="F128" s="28">
        <v>545105</v>
      </c>
    </row>
    <row r="129" spans="2:6" x14ac:dyDescent="0.25">
      <c r="B129" s="32">
        <v>20</v>
      </c>
      <c r="C129" s="7" t="s">
        <v>130</v>
      </c>
      <c r="D129" s="7">
        <v>10000</v>
      </c>
      <c r="E129" s="7">
        <v>10000</v>
      </c>
      <c r="F129" s="28">
        <v>2040</v>
      </c>
    </row>
    <row r="130" spans="2:6" x14ac:dyDescent="0.25">
      <c r="B130" s="32">
        <v>57</v>
      </c>
      <c r="C130" s="7" t="s">
        <v>90</v>
      </c>
      <c r="D130" s="7">
        <v>478000</v>
      </c>
      <c r="E130" s="7">
        <v>538000</v>
      </c>
      <c r="F130" s="28">
        <v>526917</v>
      </c>
    </row>
    <row r="131" spans="2:6" x14ac:dyDescent="0.25">
      <c r="B131" s="32">
        <v>85</v>
      </c>
      <c r="C131" s="7" t="s">
        <v>126</v>
      </c>
      <c r="D131" s="7">
        <v>0</v>
      </c>
      <c r="E131" s="7">
        <v>0</v>
      </c>
      <c r="F131" s="28">
        <v>0</v>
      </c>
    </row>
    <row r="132" spans="2:6" x14ac:dyDescent="0.25">
      <c r="B132" s="32">
        <v>57</v>
      </c>
      <c r="C132" s="7" t="s">
        <v>92</v>
      </c>
      <c r="D132" s="7">
        <v>20000</v>
      </c>
      <c r="E132" s="7">
        <v>20000</v>
      </c>
      <c r="F132" s="28">
        <v>9800</v>
      </c>
    </row>
    <row r="133" spans="2:6" x14ac:dyDescent="0.25">
      <c r="B133" s="32">
        <v>57</v>
      </c>
      <c r="C133" s="7" t="s">
        <v>91</v>
      </c>
      <c r="D133" s="7">
        <v>45000</v>
      </c>
      <c r="E133" s="7">
        <v>77000</v>
      </c>
      <c r="F133" s="28">
        <v>69172</v>
      </c>
    </row>
    <row r="134" spans="2:6" x14ac:dyDescent="0.25">
      <c r="B134" s="31" t="s">
        <v>94</v>
      </c>
      <c r="C134" s="5" t="s">
        <v>93</v>
      </c>
      <c r="D134" s="5">
        <f>D135+D137</f>
        <v>120000</v>
      </c>
      <c r="E134" s="5">
        <f>E135+E137</f>
        <v>115000</v>
      </c>
      <c r="F134" s="27">
        <f>F135+F137</f>
        <v>72733</v>
      </c>
    </row>
    <row r="135" spans="2:6" x14ac:dyDescent="0.25">
      <c r="B135" s="32"/>
      <c r="C135" s="7" t="s">
        <v>71</v>
      </c>
      <c r="D135" s="7">
        <f>D136</f>
        <v>120000</v>
      </c>
      <c r="E135" s="7">
        <f>E136</f>
        <v>115000</v>
      </c>
      <c r="F135" s="28">
        <f>F136</f>
        <v>72733</v>
      </c>
    </row>
    <row r="136" spans="2:6" x14ac:dyDescent="0.25">
      <c r="B136" s="32">
        <v>20</v>
      </c>
      <c r="C136" s="7" t="s">
        <v>73</v>
      </c>
      <c r="D136" s="7">
        <v>120000</v>
      </c>
      <c r="E136" s="7">
        <v>115000</v>
      </c>
      <c r="F136" s="28">
        <v>72733</v>
      </c>
    </row>
    <row r="137" spans="2:6" x14ac:dyDescent="0.25">
      <c r="B137" s="32"/>
      <c r="C137" s="7" t="s">
        <v>75</v>
      </c>
      <c r="D137" s="7">
        <f>D138</f>
        <v>0</v>
      </c>
      <c r="E137" s="7">
        <f>E138</f>
        <v>0</v>
      </c>
      <c r="F137" s="28">
        <f>F138</f>
        <v>0</v>
      </c>
    </row>
    <row r="138" spans="2:6" x14ac:dyDescent="0.25">
      <c r="B138" s="32">
        <v>70</v>
      </c>
      <c r="C138" s="7" t="s">
        <v>76</v>
      </c>
      <c r="D138" s="7">
        <v>0</v>
      </c>
      <c r="E138" s="7">
        <v>0</v>
      </c>
      <c r="F138" s="28">
        <v>0</v>
      </c>
    </row>
    <row r="139" spans="2:6" x14ac:dyDescent="0.25">
      <c r="B139" s="31" t="s">
        <v>96</v>
      </c>
      <c r="C139" s="5" t="s">
        <v>95</v>
      </c>
      <c r="D139" s="5">
        <f>D140+D142</f>
        <v>1497000</v>
      </c>
      <c r="E139" s="5">
        <f>E140+E142</f>
        <v>1547000</v>
      </c>
      <c r="F139" s="27">
        <f>F140+F142</f>
        <v>1011877</v>
      </c>
    </row>
    <row r="140" spans="2:6" x14ac:dyDescent="0.25">
      <c r="B140" s="32"/>
      <c r="C140" s="7" t="s">
        <v>71</v>
      </c>
      <c r="D140" s="7">
        <f>D141</f>
        <v>33000</v>
      </c>
      <c r="E140" s="7">
        <f>E141</f>
        <v>33000</v>
      </c>
      <c r="F140" s="28">
        <f>F141</f>
        <v>2054</v>
      </c>
    </row>
    <row r="141" spans="2:6" x14ac:dyDescent="0.25">
      <c r="B141" s="32">
        <v>20</v>
      </c>
      <c r="C141" s="7" t="s">
        <v>73</v>
      </c>
      <c r="D141" s="7">
        <v>33000</v>
      </c>
      <c r="E141" s="7">
        <v>33000</v>
      </c>
      <c r="F141" s="28">
        <v>2054</v>
      </c>
    </row>
    <row r="142" spans="2:6" x14ac:dyDescent="0.25">
      <c r="B142" s="32"/>
      <c r="C142" s="7" t="s">
        <v>75</v>
      </c>
      <c r="D142" s="7">
        <f>D143+D144</f>
        <v>1464000</v>
      </c>
      <c r="E142" s="7">
        <f>E143+E144</f>
        <v>1514000</v>
      </c>
      <c r="F142" s="28">
        <f>F143+F144</f>
        <v>1009823</v>
      </c>
    </row>
    <row r="143" spans="2:6" x14ac:dyDescent="0.25">
      <c r="B143" s="32">
        <v>70</v>
      </c>
      <c r="C143" s="7" t="s">
        <v>76</v>
      </c>
      <c r="D143" s="7">
        <v>1464000</v>
      </c>
      <c r="E143" s="7">
        <v>1514000</v>
      </c>
      <c r="F143" s="28">
        <v>1009823</v>
      </c>
    </row>
    <row r="144" spans="2:6" hidden="1" x14ac:dyDescent="0.25">
      <c r="B144" s="32">
        <v>85</v>
      </c>
      <c r="C144" s="7" t="s">
        <v>126</v>
      </c>
      <c r="D144" s="7">
        <v>0</v>
      </c>
      <c r="E144" s="7">
        <v>0</v>
      </c>
      <c r="F144" s="28">
        <v>0</v>
      </c>
    </row>
    <row r="145" spans="2:6" x14ac:dyDescent="0.25">
      <c r="B145" s="31" t="s">
        <v>151</v>
      </c>
      <c r="C145" s="5" t="s">
        <v>152</v>
      </c>
      <c r="D145" s="5">
        <f>D146+D148</f>
        <v>25000</v>
      </c>
      <c r="E145" s="5">
        <f>E146+E148</f>
        <v>30000</v>
      </c>
      <c r="F145" s="27">
        <f>F146+F148</f>
        <v>25412</v>
      </c>
    </row>
    <row r="146" spans="2:6" x14ac:dyDescent="0.25">
      <c r="B146" s="32"/>
      <c r="C146" s="7" t="s">
        <v>71</v>
      </c>
      <c r="D146" s="7">
        <f>D147</f>
        <v>25000</v>
      </c>
      <c r="E146" s="7">
        <f>E147</f>
        <v>30000</v>
      </c>
      <c r="F146" s="28">
        <f>F147</f>
        <v>25412</v>
      </c>
    </row>
    <row r="147" spans="2:6" x14ac:dyDescent="0.25">
      <c r="B147" s="32">
        <v>20</v>
      </c>
      <c r="C147" s="7" t="s">
        <v>73</v>
      </c>
      <c r="D147" s="7">
        <v>25000</v>
      </c>
      <c r="E147" s="7">
        <v>30000</v>
      </c>
      <c r="F147" s="28">
        <v>25412</v>
      </c>
    </row>
    <row r="148" spans="2:6" hidden="1" x14ac:dyDescent="0.25">
      <c r="B148" s="32"/>
      <c r="C148" s="7" t="s">
        <v>75</v>
      </c>
      <c r="D148" s="7">
        <f>D149</f>
        <v>0</v>
      </c>
      <c r="E148" s="7">
        <f>E149</f>
        <v>0</v>
      </c>
      <c r="F148" s="28">
        <f>F149</f>
        <v>0</v>
      </c>
    </row>
    <row r="149" spans="2:6" hidden="1" x14ac:dyDescent="0.25">
      <c r="B149" s="32">
        <v>70</v>
      </c>
      <c r="C149" s="7" t="s">
        <v>76</v>
      </c>
      <c r="D149" s="7">
        <v>0</v>
      </c>
      <c r="E149" s="7">
        <v>0</v>
      </c>
      <c r="F149" s="28">
        <v>0</v>
      </c>
    </row>
    <row r="150" spans="2:6" x14ac:dyDescent="0.25">
      <c r="B150" s="86" t="s">
        <v>153</v>
      </c>
      <c r="C150" s="5" t="s">
        <v>154</v>
      </c>
      <c r="D150" s="5">
        <f t="shared" ref="D150:F151" si="22">D151</f>
        <v>20000</v>
      </c>
      <c r="E150" s="5">
        <f t="shared" si="22"/>
        <v>20000</v>
      </c>
      <c r="F150" s="27">
        <f t="shared" si="22"/>
        <v>5510</v>
      </c>
    </row>
    <row r="151" spans="2:6" x14ac:dyDescent="0.25">
      <c r="B151" s="32"/>
      <c r="C151" s="7" t="s">
        <v>71</v>
      </c>
      <c r="D151" s="7">
        <f t="shared" si="22"/>
        <v>20000</v>
      </c>
      <c r="E151" s="7">
        <f t="shared" si="22"/>
        <v>20000</v>
      </c>
      <c r="F151" s="28">
        <f t="shared" si="22"/>
        <v>5510</v>
      </c>
    </row>
    <row r="152" spans="2:6" ht="12.75" customHeight="1" x14ac:dyDescent="0.25">
      <c r="B152" s="32">
        <v>20</v>
      </c>
      <c r="C152" s="7" t="s">
        <v>73</v>
      </c>
      <c r="D152" s="7">
        <v>20000</v>
      </c>
      <c r="E152" s="7">
        <v>20000</v>
      </c>
      <c r="F152" s="28">
        <v>5510</v>
      </c>
    </row>
    <row r="153" spans="2:6" hidden="1" x14ac:dyDescent="0.25">
      <c r="B153" s="64"/>
      <c r="C153" s="5"/>
      <c r="D153" s="5">
        <f>D154</f>
        <v>0</v>
      </c>
      <c r="E153" s="5">
        <f t="shared" ref="E153:F154" si="23">E154</f>
        <v>0</v>
      </c>
      <c r="F153" s="5">
        <f t="shared" si="23"/>
        <v>0</v>
      </c>
    </row>
    <row r="154" spans="2:6" hidden="1" x14ac:dyDescent="0.25">
      <c r="B154" s="32"/>
      <c r="C154" s="7"/>
      <c r="D154" s="7">
        <f>D155</f>
        <v>0</v>
      </c>
      <c r="E154" s="7">
        <f t="shared" si="23"/>
        <v>0</v>
      </c>
      <c r="F154" s="7">
        <f t="shared" si="23"/>
        <v>0</v>
      </c>
    </row>
    <row r="155" spans="2:6" hidden="1" x14ac:dyDescent="0.25">
      <c r="B155" s="32"/>
      <c r="C155" s="7"/>
      <c r="D155" s="7"/>
      <c r="E155" s="7"/>
      <c r="F155" s="28">
        <v>0</v>
      </c>
    </row>
    <row r="156" spans="2:6" x14ac:dyDescent="0.25">
      <c r="B156" s="64" t="s">
        <v>127</v>
      </c>
      <c r="C156" s="5" t="s">
        <v>128</v>
      </c>
      <c r="D156" s="5">
        <f t="shared" ref="D156:F157" si="24">D157</f>
        <v>10000</v>
      </c>
      <c r="E156" s="5">
        <f t="shared" si="24"/>
        <v>10000</v>
      </c>
      <c r="F156" s="27">
        <f t="shared" si="24"/>
        <v>0</v>
      </c>
    </row>
    <row r="157" spans="2:6" x14ac:dyDescent="0.25">
      <c r="B157" s="32"/>
      <c r="C157" s="7" t="s">
        <v>71</v>
      </c>
      <c r="D157" s="7">
        <f t="shared" si="24"/>
        <v>10000</v>
      </c>
      <c r="E157" s="7">
        <f t="shared" si="24"/>
        <v>10000</v>
      </c>
      <c r="F157" s="28">
        <f t="shared" si="24"/>
        <v>0</v>
      </c>
    </row>
    <row r="158" spans="2:6" x14ac:dyDescent="0.25">
      <c r="B158" s="32">
        <v>20</v>
      </c>
      <c r="C158" s="7" t="s">
        <v>73</v>
      </c>
      <c r="D158" s="7">
        <v>10000</v>
      </c>
      <c r="E158" s="7">
        <v>10000</v>
      </c>
      <c r="F158" s="28">
        <v>0</v>
      </c>
    </row>
    <row r="159" spans="2:6" x14ac:dyDescent="0.25">
      <c r="B159" s="34" t="s">
        <v>98</v>
      </c>
      <c r="C159" s="5" t="s">
        <v>97</v>
      </c>
      <c r="D159" s="5">
        <f>D160+D164</f>
        <v>3345630</v>
      </c>
      <c r="E159" s="5">
        <f>E160+E164</f>
        <v>7699630</v>
      </c>
      <c r="F159" s="27">
        <f>F160+F164</f>
        <v>1424210</v>
      </c>
    </row>
    <row r="160" spans="2:6" x14ac:dyDescent="0.25">
      <c r="B160" s="32"/>
      <c r="C160" s="7" t="s">
        <v>71</v>
      </c>
      <c r="D160" s="7">
        <f>D161+D162+D163</f>
        <v>940000</v>
      </c>
      <c r="E160" s="7">
        <f>E161+E162+E163</f>
        <v>4964000</v>
      </c>
      <c r="F160" s="28">
        <f>F161+F162+F163</f>
        <v>722392</v>
      </c>
    </row>
    <row r="161" spans="2:6" x14ac:dyDescent="0.25">
      <c r="B161" s="32">
        <v>20</v>
      </c>
      <c r="C161" s="7" t="s">
        <v>73</v>
      </c>
      <c r="D161" s="7">
        <v>940000</v>
      </c>
      <c r="E161" s="7">
        <v>4964000</v>
      </c>
      <c r="F161" s="28">
        <v>722392</v>
      </c>
    </row>
    <row r="162" spans="2:6" hidden="1" x14ac:dyDescent="0.25">
      <c r="B162" s="32">
        <v>81</v>
      </c>
      <c r="C162" s="7" t="s">
        <v>129</v>
      </c>
      <c r="D162" s="7">
        <v>0</v>
      </c>
      <c r="E162" s="7">
        <v>0</v>
      </c>
      <c r="F162" s="28">
        <v>0</v>
      </c>
    </row>
    <row r="163" spans="2:6" hidden="1" x14ac:dyDescent="0.25">
      <c r="B163" s="32">
        <v>81</v>
      </c>
      <c r="C163" s="7" t="s">
        <v>129</v>
      </c>
      <c r="D163" s="7">
        <v>0</v>
      </c>
      <c r="E163" s="7">
        <v>0</v>
      </c>
      <c r="F163" s="28">
        <v>0</v>
      </c>
    </row>
    <row r="164" spans="2:6" x14ac:dyDescent="0.25">
      <c r="B164" s="32"/>
      <c r="C164" s="7" t="s">
        <v>75</v>
      </c>
      <c r="D164" s="7">
        <f>D165+D166</f>
        <v>2405630</v>
      </c>
      <c r="E164" s="7">
        <f>E165+E166</f>
        <v>2735630</v>
      </c>
      <c r="F164" s="28">
        <f>F165+F166</f>
        <v>701818</v>
      </c>
    </row>
    <row r="165" spans="2:6" x14ac:dyDescent="0.25">
      <c r="B165" s="32">
        <v>70</v>
      </c>
      <c r="C165" s="7" t="s">
        <v>76</v>
      </c>
      <c r="D165" s="7">
        <v>2405630</v>
      </c>
      <c r="E165" s="7">
        <v>2735630</v>
      </c>
      <c r="F165" s="28">
        <v>701818</v>
      </c>
    </row>
    <row r="166" spans="2:6" hidden="1" x14ac:dyDescent="0.25">
      <c r="B166" s="32">
        <v>85</v>
      </c>
      <c r="C166" s="7" t="s">
        <v>126</v>
      </c>
      <c r="D166" s="24">
        <v>0</v>
      </c>
      <c r="E166" s="24">
        <v>0</v>
      </c>
      <c r="F166" s="33">
        <v>0</v>
      </c>
    </row>
    <row r="167" spans="2:6" hidden="1" x14ac:dyDescent="0.25">
      <c r="B167" s="30" t="s">
        <v>104</v>
      </c>
      <c r="C167" s="5" t="s">
        <v>105</v>
      </c>
      <c r="D167" s="7">
        <f t="shared" ref="D167:F168" si="25">D168</f>
        <v>0</v>
      </c>
      <c r="E167" s="7">
        <f t="shared" si="25"/>
        <v>0</v>
      </c>
      <c r="F167" s="28">
        <f t="shared" si="25"/>
        <v>0</v>
      </c>
    </row>
    <row r="168" spans="2:6" hidden="1" x14ac:dyDescent="0.25">
      <c r="B168" s="29"/>
      <c r="C168" s="7" t="s">
        <v>75</v>
      </c>
      <c r="D168" s="7">
        <f t="shared" si="25"/>
        <v>0</v>
      </c>
      <c r="E168" s="7">
        <f t="shared" si="25"/>
        <v>0</v>
      </c>
      <c r="F168" s="28">
        <f t="shared" si="25"/>
        <v>0</v>
      </c>
    </row>
    <row r="169" spans="2:6" hidden="1" x14ac:dyDescent="0.25">
      <c r="B169" s="54">
        <v>56</v>
      </c>
      <c r="C169" s="36" t="s">
        <v>111</v>
      </c>
      <c r="D169" s="36">
        <v>0</v>
      </c>
      <c r="E169" s="36">
        <v>0</v>
      </c>
      <c r="F169" s="55">
        <v>0</v>
      </c>
    </row>
    <row r="170" spans="2:6" x14ac:dyDescent="0.25">
      <c r="B170" s="69"/>
      <c r="C170" s="67" t="s">
        <v>138</v>
      </c>
      <c r="D170" s="73">
        <f>D8-D69</f>
        <v>0</v>
      </c>
      <c r="E170" s="73">
        <f>E8-E69</f>
        <v>0</v>
      </c>
      <c r="F170" s="83">
        <f>F8-F69</f>
        <v>4864618</v>
      </c>
    </row>
    <row r="171" spans="2:6" x14ac:dyDescent="0.25">
      <c r="B171" s="70"/>
      <c r="C171" s="68" t="s">
        <v>137</v>
      </c>
      <c r="D171" s="74">
        <f>D57-D74</f>
        <v>-1404630</v>
      </c>
      <c r="E171" s="74">
        <f>E57-E74</f>
        <v>-1404630</v>
      </c>
      <c r="F171" s="84">
        <f>F57-F74</f>
        <v>21206</v>
      </c>
    </row>
    <row r="172" spans="2:6" x14ac:dyDescent="0.25">
      <c r="B172" s="71"/>
      <c r="C172" s="72" t="s">
        <v>139</v>
      </c>
      <c r="D172" s="75">
        <f>D7-D68</f>
        <v>-1404630</v>
      </c>
      <c r="E172" s="75">
        <f>E7-E68</f>
        <v>-1404630</v>
      </c>
      <c r="F172" s="85">
        <f>F7-F68</f>
        <v>4885824</v>
      </c>
    </row>
    <row r="173" spans="2:6" x14ac:dyDescent="0.25">
      <c r="B173" s="26"/>
    </row>
    <row r="174" spans="2:6" x14ac:dyDescent="0.25">
      <c r="B174" s="26"/>
    </row>
    <row r="175" spans="2:6" x14ac:dyDescent="0.25">
      <c r="B175" s="26"/>
    </row>
    <row r="176" spans="2:6" x14ac:dyDescent="0.25">
      <c r="B176" s="26"/>
    </row>
    <row r="177" spans="2:2" x14ac:dyDescent="0.25">
      <c r="B177" s="26"/>
    </row>
    <row r="178" spans="2:2" x14ac:dyDescent="0.25">
      <c r="B178" s="26"/>
    </row>
    <row r="179" spans="2:2" x14ac:dyDescent="0.25">
      <c r="B179" s="26"/>
    </row>
    <row r="180" spans="2:2" x14ac:dyDescent="0.25">
      <c r="B180" s="26"/>
    </row>
    <row r="181" spans="2:2" x14ac:dyDescent="0.25">
      <c r="B181" s="26"/>
    </row>
    <row r="182" spans="2:2" x14ac:dyDescent="0.25">
      <c r="B182" s="26"/>
    </row>
    <row r="183" spans="2:2" x14ac:dyDescent="0.25">
      <c r="B183" s="26"/>
    </row>
    <row r="184" spans="2:2" x14ac:dyDescent="0.25">
      <c r="B184" s="26"/>
    </row>
    <row r="185" spans="2:2" x14ac:dyDescent="0.25">
      <c r="B185" s="26"/>
    </row>
    <row r="186" spans="2:2" x14ac:dyDescent="0.25">
      <c r="B186" s="26"/>
    </row>
    <row r="187" spans="2:2" x14ac:dyDescent="0.25">
      <c r="B187" s="26"/>
    </row>
    <row r="188" spans="2:2" x14ac:dyDescent="0.25">
      <c r="B188" s="26"/>
    </row>
    <row r="189" spans="2:2" x14ac:dyDescent="0.25">
      <c r="B189" s="26"/>
    </row>
    <row r="190" spans="2:2" x14ac:dyDescent="0.25">
      <c r="B190" s="26"/>
    </row>
    <row r="191" spans="2:2" x14ac:dyDescent="0.25">
      <c r="B191" s="26"/>
    </row>
    <row r="192" spans="2:2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</sheetData>
  <phoneticPr fontId="1" type="noConversion"/>
  <pageMargins left="0.75" right="0.25" top="0.75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2</vt:i4>
      </vt:variant>
    </vt:vector>
  </HeadingPairs>
  <TitlesOfParts>
    <vt:vector size="6" baseType="lpstr">
      <vt:lpstr>2024</vt:lpstr>
      <vt:lpstr>anexa1</vt:lpstr>
      <vt:lpstr>Foaie2</vt:lpstr>
      <vt:lpstr>Foaie3</vt:lpstr>
      <vt:lpstr>'2024'!Imprimare_titluri</vt:lpstr>
      <vt:lpstr>anexa1!Imprimare_titluri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2023-04-20T09:02:32Z</cp:lastPrinted>
  <dcterms:created xsi:type="dcterms:W3CDTF">2011-02-15T14:09:00Z</dcterms:created>
  <dcterms:modified xsi:type="dcterms:W3CDTF">2026-06-08T10:44:55Z</dcterms:modified>
</cp:coreProperties>
</file>