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6\MAI 2026\PHCL BUGET 2026\HCL_buget_2026\"/>
    </mc:Choice>
  </mc:AlternateContent>
  <xr:revisionPtr revIDLastSave="0" documentId="13_ncr:1_{981A4EA3-4598-4966-B47A-05E0B57747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9" r:id="rId1"/>
    <sheet name="Foaie2" sheetId="2" r:id="rId2"/>
    <sheet name="Foaie3" sheetId="3" r:id="rId3"/>
  </sheets>
  <definedNames>
    <definedName name="_xlnm.Print_Titles" localSheetId="0">'2026'!$7:$7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9" l="1"/>
  <c r="F79" i="9"/>
  <c r="F78" i="9" s="1"/>
  <c r="I79" i="9"/>
  <c r="I78" i="9" s="1"/>
  <c r="L66" i="9"/>
  <c r="K66" i="9"/>
  <c r="J66" i="9"/>
  <c r="I66" i="9"/>
  <c r="H66" i="9"/>
  <c r="G66" i="9"/>
  <c r="F66" i="9"/>
  <c r="D66" i="9" s="1"/>
  <c r="L63" i="9"/>
  <c r="K63" i="9"/>
  <c r="J63" i="9"/>
  <c r="I63" i="9"/>
  <c r="H63" i="9"/>
  <c r="G63" i="9"/>
  <c r="F63" i="9"/>
  <c r="L116" i="9"/>
  <c r="L115" i="9" s="1"/>
  <c r="K116" i="9"/>
  <c r="K115" i="9" s="1"/>
  <c r="J116" i="9"/>
  <c r="I116" i="9"/>
  <c r="I115" i="9" s="1"/>
  <c r="H116" i="9"/>
  <c r="H115" i="9" s="1"/>
  <c r="G116" i="9"/>
  <c r="G115" i="9" s="1"/>
  <c r="F116" i="9"/>
  <c r="F115" i="9" s="1"/>
  <c r="D121" i="9"/>
  <c r="L71" i="9"/>
  <c r="K71" i="9"/>
  <c r="K70" i="9" s="1"/>
  <c r="J71" i="9"/>
  <c r="I71" i="9"/>
  <c r="H71" i="9"/>
  <c r="G71" i="9"/>
  <c r="F71" i="9"/>
  <c r="D74" i="9"/>
  <c r="D158" i="9"/>
  <c r="L157" i="9"/>
  <c r="K157" i="9"/>
  <c r="J157" i="9"/>
  <c r="I157" i="9"/>
  <c r="H157" i="9"/>
  <c r="G157" i="9"/>
  <c r="F157" i="9"/>
  <c r="D156" i="9"/>
  <c r="L155" i="9"/>
  <c r="K155" i="9"/>
  <c r="J155" i="9"/>
  <c r="J154" i="9" s="1"/>
  <c r="I155" i="9"/>
  <c r="I154" i="9" s="1"/>
  <c r="H155" i="9"/>
  <c r="H154" i="9" s="1"/>
  <c r="G155" i="9"/>
  <c r="G154" i="9" s="1"/>
  <c r="F155" i="9"/>
  <c r="F154" i="9" s="1"/>
  <c r="E155" i="9"/>
  <c r="E154" i="9" s="1"/>
  <c r="E153" i="9" s="1"/>
  <c r="E152" i="9" s="1"/>
  <c r="E151" i="9" s="1"/>
  <c r="L154" i="9"/>
  <c r="K154" i="9"/>
  <c r="D153" i="9"/>
  <c r="D152" i="9"/>
  <c r="L151" i="9"/>
  <c r="K151" i="9"/>
  <c r="J151" i="9"/>
  <c r="I151" i="9"/>
  <c r="H151" i="9"/>
  <c r="G151" i="9"/>
  <c r="F151" i="9"/>
  <c r="D150" i="9"/>
  <c r="D149" i="9"/>
  <c r="L148" i="9"/>
  <c r="K148" i="9"/>
  <c r="J148" i="9"/>
  <c r="I148" i="9"/>
  <c r="H148" i="9"/>
  <c r="G148" i="9"/>
  <c r="F148" i="9"/>
  <c r="E148" i="9"/>
  <c r="D146" i="9"/>
  <c r="L145" i="9"/>
  <c r="L144" i="9" s="1"/>
  <c r="K145" i="9"/>
  <c r="K144" i="9" s="1"/>
  <c r="J145" i="9"/>
  <c r="J144" i="9" s="1"/>
  <c r="I145" i="9"/>
  <c r="I144" i="9" s="1"/>
  <c r="H145" i="9"/>
  <c r="H144" i="9" s="1"/>
  <c r="G145" i="9"/>
  <c r="F145" i="9"/>
  <c r="F144" i="9" s="1"/>
  <c r="E145" i="9"/>
  <c r="E144" i="9" s="1"/>
  <c r="D140" i="9"/>
  <c r="L139" i="9"/>
  <c r="L138" i="9" s="1"/>
  <c r="K139" i="9"/>
  <c r="K138" i="9" s="1"/>
  <c r="J139" i="9"/>
  <c r="J138" i="9" s="1"/>
  <c r="I139" i="9"/>
  <c r="I138" i="9" s="1"/>
  <c r="H139" i="9"/>
  <c r="H138" i="9" s="1"/>
  <c r="G139" i="9"/>
  <c r="G138" i="9" s="1"/>
  <c r="F139" i="9"/>
  <c r="F138" i="9" s="1"/>
  <c r="E139" i="9"/>
  <c r="E138" i="9" s="1"/>
  <c r="D137" i="9"/>
  <c r="L136" i="9"/>
  <c r="K136" i="9"/>
  <c r="J136" i="9"/>
  <c r="I136" i="9"/>
  <c r="H136" i="9"/>
  <c r="G136" i="9"/>
  <c r="D135" i="9"/>
  <c r="L134" i="9"/>
  <c r="L133" i="9" s="1"/>
  <c r="K134" i="9"/>
  <c r="K133" i="9" s="1"/>
  <c r="J134" i="9"/>
  <c r="J133" i="9" s="1"/>
  <c r="I134" i="9"/>
  <c r="I133" i="9" s="1"/>
  <c r="H134" i="9"/>
  <c r="H133" i="9" s="1"/>
  <c r="G134" i="9"/>
  <c r="F134" i="9"/>
  <c r="E134" i="9"/>
  <c r="E133" i="9" s="1"/>
  <c r="D132" i="9"/>
  <c r="L131" i="9"/>
  <c r="K131" i="9"/>
  <c r="J131" i="9"/>
  <c r="I131" i="9"/>
  <c r="H131" i="9"/>
  <c r="G131" i="9"/>
  <c r="F131" i="9"/>
  <c r="D131" i="9" s="1"/>
  <c r="E131" i="9"/>
  <c r="D130" i="9"/>
  <c r="L129" i="9"/>
  <c r="K129" i="9"/>
  <c r="J129" i="9"/>
  <c r="I129" i="9"/>
  <c r="H129" i="9"/>
  <c r="H128" i="9" s="1"/>
  <c r="G129" i="9"/>
  <c r="G128" i="9" s="1"/>
  <c r="F129" i="9"/>
  <c r="E129" i="9"/>
  <c r="D125" i="9"/>
  <c r="L124" i="9"/>
  <c r="L123" i="9" s="1"/>
  <c r="K124" i="9"/>
  <c r="K123" i="9" s="1"/>
  <c r="J124" i="9"/>
  <c r="J123" i="9" s="1"/>
  <c r="I124" i="9"/>
  <c r="I123" i="9" s="1"/>
  <c r="H124" i="9"/>
  <c r="H123" i="9" s="1"/>
  <c r="G124" i="9"/>
  <c r="G123" i="9" s="1"/>
  <c r="F124" i="9"/>
  <c r="F123" i="9" s="1"/>
  <c r="E124" i="9"/>
  <c r="E123" i="9" s="1"/>
  <c r="D122" i="9"/>
  <c r="D120" i="9"/>
  <c r="D119" i="9"/>
  <c r="D118" i="9"/>
  <c r="D117" i="9"/>
  <c r="J115" i="9"/>
  <c r="E116" i="9"/>
  <c r="E115" i="9" s="1"/>
  <c r="D114" i="9"/>
  <c r="D113" i="9"/>
  <c r="L112" i="9"/>
  <c r="K112" i="9"/>
  <c r="J112" i="9"/>
  <c r="I112" i="9"/>
  <c r="H112" i="9"/>
  <c r="G112" i="9"/>
  <c r="F112" i="9"/>
  <c r="E112" i="9"/>
  <c r="D111" i="9"/>
  <c r="D110" i="9"/>
  <c r="D109" i="9"/>
  <c r="L108" i="9"/>
  <c r="L107" i="9" s="1"/>
  <c r="K108" i="9"/>
  <c r="K107" i="9" s="1"/>
  <c r="J108" i="9"/>
  <c r="I108" i="9"/>
  <c r="H108" i="9"/>
  <c r="G108" i="9"/>
  <c r="F108" i="9"/>
  <c r="E108" i="9"/>
  <c r="D106" i="9"/>
  <c r="D105" i="9"/>
  <c r="L104" i="9"/>
  <c r="L103" i="9" s="1"/>
  <c r="K104" i="9"/>
  <c r="K103" i="9" s="1"/>
  <c r="J104" i="9"/>
  <c r="J103" i="9" s="1"/>
  <c r="I104" i="9"/>
  <c r="I103" i="9" s="1"/>
  <c r="H104" i="9"/>
  <c r="H103" i="9" s="1"/>
  <c r="G104" i="9"/>
  <c r="G103" i="9" s="1"/>
  <c r="F104" i="9"/>
  <c r="F103" i="9" s="1"/>
  <c r="E104" i="9"/>
  <c r="E103" i="9" s="1"/>
  <c r="D102" i="9"/>
  <c r="D101" i="9"/>
  <c r="L100" i="9"/>
  <c r="J100" i="9" s="1"/>
  <c r="K100" i="9"/>
  <c r="I100" i="9"/>
  <c r="H100" i="9"/>
  <c r="G100" i="9"/>
  <c r="F100" i="9"/>
  <c r="E100" i="9"/>
  <c r="D99" i="9"/>
  <c r="D98" i="9"/>
  <c r="D97" i="9"/>
  <c r="D96" i="9"/>
  <c r="D95" i="9"/>
  <c r="D94" i="9"/>
  <c r="L93" i="9"/>
  <c r="K93" i="9"/>
  <c r="J93" i="9"/>
  <c r="I93" i="9"/>
  <c r="H93" i="9"/>
  <c r="G93" i="9"/>
  <c r="F93" i="9"/>
  <c r="E93" i="9"/>
  <c r="D91" i="9"/>
  <c r="L90" i="9"/>
  <c r="L89" i="9" s="1"/>
  <c r="K90" i="9"/>
  <c r="K89" i="9" s="1"/>
  <c r="J90" i="9"/>
  <c r="J89" i="9" s="1"/>
  <c r="I90" i="9"/>
  <c r="I89" i="9" s="1"/>
  <c r="H90" i="9"/>
  <c r="H89" i="9" s="1"/>
  <c r="G90" i="9"/>
  <c r="G89" i="9" s="1"/>
  <c r="F90" i="9"/>
  <c r="F89" i="9" s="1"/>
  <c r="E90" i="9"/>
  <c r="E89" i="9" s="1"/>
  <c r="D88" i="9"/>
  <c r="D87" i="9"/>
  <c r="L86" i="9"/>
  <c r="K86" i="9"/>
  <c r="K85" i="9" s="1"/>
  <c r="J86" i="9"/>
  <c r="J85" i="9" s="1"/>
  <c r="I86" i="9"/>
  <c r="I85" i="9" s="1"/>
  <c r="H86" i="9"/>
  <c r="H85" i="9" s="1"/>
  <c r="G86" i="9"/>
  <c r="G85" i="9" s="1"/>
  <c r="F86" i="9"/>
  <c r="F85" i="9" s="1"/>
  <c r="E86" i="9"/>
  <c r="E85" i="9" s="1"/>
  <c r="L85" i="9"/>
  <c r="D84" i="9"/>
  <c r="D83" i="9"/>
  <c r="L82" i="9"/>
  <c r="K82" i="9"/>
  <c r="K81" i="9" s="1"/>
  <c r="J82" i="9"/>
  <c r="J81" i="9" s="1"/>
  <c r="I82" i="9"/>
  <c r="I81" i="9" s="1"/>
  <c r="H82" i="9"/>
  <c r="H81" i="9" s="1"/>
  <c r="G82" i="9"/>
  <c r="G81" i="9" s="1"/>
  <c r="F82" i="9"/>
  <c r="F81" i="9" s="1"/>
  <c r="E82" i="9"/>
  <c r="E81" i="9" s="1"/>
  <c r="L81" i="9"/>
  <c r="D80" i="9"/>
  <c r="L79" i="9"/>
  <c r="K79" i="9"/>
  <c r="J79" i="9"/>
  <c r="H79" i="9"/>
  <c r="H78" i="9" s="1"/>
  <c r="G79" i="9"/>
  <c r="G78" i="9" s="1"/>
  <c r="E79" i="9"/>
  <c r="E78" i="9" s="1"/>
  <c r="L78" i="9"/>
  <c r="K78" i="9"/>
  <c r="J78" i="9"/>
  <c r="D76" i="9"/>
  <c r="L75" i="9"/>
  <c r="K75" i="9"/>
  <c r="J75" i="9"/>
  <c r="I75" i="9"/>
  <c r="H75" i="9"/>
  <c r="G75" i="9"/>
  <c r="F75" i="9"/>
  <c r="E75" i="9"/>
  <c r="D73" i="9"/>
  <c r="D72" i="9"/>
  <c r="E71" i="9"/>
  <c r="L69" i="9"/>
  <c r="K69" i="9"/>
  <c r="J69" i="9"/>
  <c r="I69" i="9"/>
  <c r="H69" i="9"/>
  <c r="G69" i="9"/>
  <c r="F69" i="9"/>
  <c r="L68" i="9"/>
  <c r="K68" i="9"/>
  <c r="J68" i="9"/>
  <c r="I68" i="9"/>
  <c r="H68" i="9"/>
  <c r="G68" i="9"/>
  <c r="F68" i="9"/>
  <c r="L65" i="9"/>
  <c r="K65" i="9"/>
  <c r="J65" i="9"/>
  <c r="I65" i="9"/>
  <c r="H65" i="9"/>
  <c r="G65" i="9"/>
  <c r="F65" i="9"/>
  <c r="E65" i="9"/>
  <c r="L64" i="9"/>
  <c r="K64" i="9"/>
  <c r="J64" i="9"/>
  <c r="I64" i="9"/>
  <c r="H64" i="9"/>
  <c r="G64" i="9"/>
  <c r="F64" i="9"/>
  <c r="E64" i="9"/>
  <c r="E63" i="9"/>
  <c r="D59" i="9"/>
  <c r="L58" i="9"/>
  <c r="L53" i="9" s="1"/>
  <c r="K58" i="9"/>
  <c r="K53" i="9" s="1"/>
  <c r="J58" i="9"/>
  <c r="J53" i="9" s="1"/>
  <c r="I58" i="9"/>
  <c r="I53" i="9" s="1"/>
  <c r="H58" i="9"/>
  <c r="H53" i="9" s="1"/>
  <c r="G53" i="9"/>
  <c r="D57" i="9"/>
  <c r="D56" i="9"/>
  <c r="D55" i="9"/>
  <c r="D54" i="9"/>
  <c r="F53" i="9"/>
  <c r="D52" i="9"/>
  <c r="D51" i="9" s="1"/>
  <c r="L51" i="9"/>
  <c r="K51" i="9"/>
  <c r="J51" i="9"/>
  <c r="I51" i="9"/>
  <c r="H51" i="9"/>
  <c r="G51" i="9"/>
  <c r="F51" i="9"/>
  <c r="E51" i="9"/>
  <c r="D50" i="9"/>
  <c r="D49" i="9"/>
  <c r="L48" i="9"/>
  <c r="K48" i="9"/>
  <c r="J48" i="9"/>
  <c r="I48" i="9"/>
  <c r="H48" i="9"/>
  <c r="G48" i="9"/>
  <c r="F48" i="9"/>
  <c r="D47" i="9"/>
  <c r="D46" i="9"/>
  <c r="L45" i="9"/>
  <c r="K45" i="9"/>
  <c r="J45" i="9"/>
  <c r="I45" i="9"/>
  <c r="H45" i="9"/>
  <c r="G45" i="9"/>
  <c r="F45" i="9"/>
  <c r="D44" i="9"/>
  <c r="D43" i="9"/>
  <c r="D42" i="9"/>
  <c r="L41" i="9"/>
  <c r="K41" i="9"/>
  <c r="J41" i="9"/>
  <c r="I41" i="9"/>
  <c r="H41" i="9"/>
  <c r="G41" i="9"/>
  <c r="F41" i="9"/>
  <c r="D40" i="9"/>
  <c r="D39" i="9"/>
  <c r="D38" i="9"/>
  <c r="L37" i="9"/>
  <c r="K37" i="9"/>
  <c r="J37" i="9"/>
  <c r="I37" i="9"/>
  <c r="H37" i="9"/>
  <c r="G37" i="9"/>
  <c r="F37" i="9"/>
  <c r="D35" i="9"/>
  <c r="D34" i="9"/>
  <c r="D33" i="9"/>
  <c r="D32" i="9"/>
  <c r="D31" i="9"/>
  <c r="L30" i="9"/>
  <c r="L29" i="9" s="1"/>
  <c r="K30" i="9"/>
  <c r="K29" i="9" s="1"/>
  <c r="J30" i="9"/>
  <c r="J29" i="9" s="1"/>
  <c r="I30" i="9"/>
  <c r="I29" i="9" s="1"/>
  <c r="H30" i="9"/>
  <c r="H29" i="9" s="1"/>
  <c r="G30" i="9"/>
  <c r="G29" i="9" s="1"/>
  <c r="F30" i="9"/>
  <c r="F29" i="9" s="1"/>
  <c r="D28" i="9"/>
  <c r="D27" i="9"/>
  <c r="D26" i="9"/>
  <c r="D25" i="9"/>
  <c r="D24" i="9"/>
  <c r="L23" i="9"/>
  <c r="K23" i="9"/>
  <c r="J23" i="9"/>
  <c r="I23" i="9"/>
  <c r="H23" i="9"/>
  <c r="G23" i="9"/>
  <c r="F23" i="9"/>
  <c r="D22" i="9"/>
  <c r="D21" i="9"/>
  <c r="L20" i="9"/>
  <c r="K20" i="9"/>
  <c r="J20" i="9"/>
  <c r="I20" i="9"/>
  <c r="H20" i="9"/>
  <c r="G20" i="9"/>
  <c r="F20" i="9"/>
  <c r="D18" i="9"/>
  <c r="E17" i="9"/>
  <c r="D16" i="9"/>
  <c r="D15" i="9"/>
  <c r="L14" i="9"/>
  <c r="K14" i="9"/>
  <c r="J14" i="9"/>
  <c r="I14" i="9"/>
  <c r="H14" i="9"/>
  <c r="G14" i="9"/>
  <c r="F14" i="9"/>
  <c r="D13" i="9"/>
  <c r="D12" i="9"/>
  <c r="D11" i="9"/>
  <c r="L10" i="9"/>
  <c r="K10" i="9"/>
  <c r="J10" i="9"/>
  <c r="I10" i="9"/>
  <c r="H10" i="9"/>
  <c r="G10" i="9"/>
  <c r="F10" i="9"/>
  <c r="G133" i="9" l="1"/>
  <c r="F133" i="9"/>
  <c r="H70" i="9"/>
  <c r="J107" i="9"/>
  <c r="D157" i="9"/>
  <c r="L92" i="9"/>
  <c r="L19" i="9"/>
  <c r="L17" i="9" s="1"/>
  <c r="L9" i="9" s="1"/>
  <c r="L67" i="9"/>
  <c r="K128" i="9"/>
  <c r="G67" i="9"/>
  <c r="G161" i="9" s="1"/>
  <c r="J128" i="9"/>
  <c r="L147" i="9"/>
  <c r="E147" i="9"/>
  <c r="H67" i="9"/>
  <c r="I92" i="9"/>
  <c r="G107" i="9"/>
  <c r="J147" i="9"/>
  <c r="G147" i="9"/>
  <c r="D151" i="9"/>
  <c r="F128" i="9"/>
  <c r="I147" i="9"/>
  <c r="D48" i="9"/>
  <c r="D145" i="9"/>
  <c r="L161" i="9"/>
  <c r="K67" i="9"/>
  <c r="K161" i="9" s="1"/>
  <c r="D138" i="9"/>
  <c r="I128" i="9"/>
  <c r="F92" i="9"/>
  <c r="D103" i="9"/>
  <c r="D68" i="9"/>
  <c r="F67" i="9"/>
  <c r="F161" i="9" s="1"/>
  <c r="G144" i="9"/>
  <c r="D144" i="9" s="1"/>
  <c r="J62" i="9"/>
  <c r="H92" i="9"/>
  <c r="H147" i="9"/>
  <c r="D85" i="9"/>
  <c r="G92" i="9"/>
  <c r="D100" i="9"/>
  <c r="D58" i="9"/>
  <c r="H107" i="9"/>
  <c r="E107" i="9"/>
  <c r="D123" i="9"/>
  <c r="D154" i="9"/>
  <c r="G62" i="9"/>
  <c r="E70" i="9"/>
  <c r="L70" i="9"/>
  <c r="L61" i="9" s="1"/>
  <c r="D89" i="9"/>
  <c r="D104" i="9"/>
  <c r="I107" i="9"/>
  <c r="D112" i="9"/>
  <c r="D136" i="9"/>
  <c r="I62" i="9"/>
  <c r="H161" i="9"/>
  <c r="D69" i="9"/>
  <c r="E62" i="9"/>
  <c r="D81" i="9"/>
  <c r="K92" i="9"/>
  <c r="E92" i="9"/>
  <c r="L128" i="9"/>
  <c r="K147" i="9"/>
  <c r="D64" i="9"/>
  <c r="K62" i="9"/>
  <c r="J70" i="9"/>
  <c r="I70" i="9"/>
  <c r="D63" i="9"/>
  <c r="D71" i="9"/>
  <c r="F70" i="9"/>
  <c r="D65" i="9"/>
  <c r="H62" i="9"/>
  <c r="D78" i="9"/>
  <c r="D45" i="9"/>
  <c r="D41" i="9"/>
  <c r="D37" i="9"/>
  <c r="D30" i="9"/>
  <c r="J19" i="9"/>
  <c r="J17" i="9" s="1"/>
  <c r="J9" i="9" s="1"/>
  <c r="D23" i="9"/>
  <c r="F19" i="9"/>
  <c r="F17" i="9" s="1"/>
  <c r="F9" i="9" s="1"/>
  <c r="K19" i="9"/>
  <c r="K17" i="9" s="1"/>
  <c r="K9" i="9" s="1"/>
  <c r="H19" i="9"/>
  <c r="H17" i="9" s="1"/>
  <c r="H9" i="9" s="1"/>
  <c r="D20" i="9"/>
  <c r="D14" i="9"/>
  <c r="D10" i="9"/>
  <c r="D29" i="9"/>
  <c r="J67" i="9"/>
  <c r="J161" i="9" s="1"/>
  <c r="J92" i="9"/>
  <c r="D53" i="9"/>
  <c r="D115" i="9"/>
  <c r="L62" i="9"/>
  <c r="D82" i="9"/>
  <c r="D90" i="9"/>
  <c r="I67" i="9"/>
  <c r="G70" i="9"/>
  <c r="D124" i="9"/>
  <c r="D134" i="9"/>
  <c r="D116" i="9"/>
  <c r="D148" i="9"/>
  <c r="I19" i="9"/>
  <c r="I17" i="9" s="1"/>
  <c r="I9" i="9" s="1"/>
  <c r="F62" i="9"/>
  <c r="D108" i="9"/>
  <c r="D93" i="9"/>
  <c r="D86" i="9"/>
  <c r="D129" i="9"/>
  <c r="F147" i="9"/>
  <c r="D155" i="9"/>
  <c r="F107" i="9"/>
  <c r="G19" i="9"/>
  <c r="D79" i="9"/>
  <c r="D139" i="9"/>
  <c r="D75" i="9"/>
  <c r="D133" i="9" l="1"/>
  <c r="I61" i="9"/>
  <c r="D128" i="9"/>
  <c r="D67" i="9"/>
  <c r="D161" i="9" s="1"/>
  <c r="K61" i="9"/>
  <c r="H61" i="9"/>
  <c r="G61" i="9"/>
  <c r="E61" i="9"/>
  <c r="D92" i="9"/>
  <c r="D147" i="9"/>
  <c r="F61" i="9"/>
  <c r="D107" i="9"/>
  <c r="J61" i="9"/>
  <c r="K160" i="9"/>
  <c r="D62" i="9"/>
  <c r="K8" i="9"/>
  <c r="I8" i="9"/>
  <c r="I160" i="9"/>
  <c r="F8" i="9"/>
  <c r="F160" i="9"/>
  <c r="I161" i="9"/>
  <c r="L160" i="9"/>
  <c r="L8" i="9"/>
  <c r="L159" i="9" s="1"/>
  <c r="G17" i="9"/>
  <c r="G9" i="9" s="1"/>
  <c r="D9" i="9" s="1"/>
  <c r="D19" i="9"/>
  <c r="D17" i="9" s="1"/>
  <c r="H160" i="9"/>
  <c r="H8" i="9"/>
  <c r="J160" i="9"/>
  <c r="J8" i="9"/>
  <c r="D70" i="9"/>
  <c r="I159" i="9" l="1"/>
  <c r="K159" i="9"/>
  <c r="H159" i="9"/>
  <c r="D61" i="9"/>
  <c r="J159" i="9"/>
  <c r="D160" i="9"/>
  <c r="F159" i="9"/>
  <c r="G8" i="9"/>
  <c r="G159" i="9" s="1"/>
  <c r="G160" i="9"/>
  <c r="D8" i="9" l="1"/>
  <c r="D159" i="9" s="1"/>
</calcChain>
</file>

<file path=xl/sharedStrings.xml><?xml version="1.0" encoding="utf-8"?>
<sst xmlns="http://schemas.openxmlformats.org/spreadsheetml/2006/main" count="304" uniqueCount="175">
  <si>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</si>
  <si>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</si>
  <si>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</si>
  <si>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</si>
  <si>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</si>
  <si>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</si>
  <si>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</si>
  <si>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</si>
  <si>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</si>
  <si>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</si>
  <si>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</si>
  <si>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</si>
  <si>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</si>
  <si>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</si>
  <si>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</si>
  <si>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</si>
  <si>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</si>
  <si>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</si>
  <si>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</si>
  <si>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</si>
  <si>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</si>
  <si>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</si>
  <si>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</si>
  <si>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</si>
  <si>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</si>
  <si>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</si>
  <si>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</si>
  <si>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</si>
  <si>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</si>
  <si>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</si>
  <si>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</si>
  <si>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</si>
  <si>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</si>
  <si>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</si>
  <si>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</si>
  <si>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</si>
  <si>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</si>
  <si>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</si>
  <si>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</si>
  <si>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</si>
  <si>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</si>
  <si>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</si>
  <si>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</si>
  <si>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</si>
  <si>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</si>
  <si>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</si>
  <si>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</si>
  <si>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</si>
  <si>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</si>
  <si>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</si>
  <si>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</si>
  <si>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</si>
  <si>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</si>
  <si>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</si>
  <si>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</si>
  <si>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</si>
  <si>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</si>
  <si>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</si>
  <si>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</si>
  <si>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</si>
  <si>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</si>
  <si>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TRIM I</t>
  </si>
  <si>
    <t>TRIM II</t>
  </si>
  <si>
    <t>TRIM III</t>
  </si>
  <si>
    <t>TRIM IV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</si>
  <si>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</si>
  <si>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</si>
  <si>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</si>
  <si>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</si>
  <si>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</si>
  <si>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</si>
  <si>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</si>
  <si>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</si>
  <si>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</si>
  <si>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</si>
  <si>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</si>
  <si>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</si>
  <si>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</si>
  <si>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</si>
  <si>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FOND REZERVA BUGETARA</t>
  </si>
  <si>
    <t>54.02.05</t>
  </si>
  <si>
    <t>Fond rezerva la dispoz.autorit.locale</t>
  </si>
  <si>
    <t>POLITIA COMUNITARA</t>
  </si>
  <si>
    <t>61.02.03.04</t>
  </si>
  <si>
    <t>INVATAMANT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</si>
  <si>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</si>
  <si>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</si>
  <si>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</si>
  <si>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</si>
  <si>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</si>
  <si>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</si>
  <si>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</si>
  <si>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ILUMINAT PUBLIC</t>
  </si>
  <si>
    <t>70.02.06</t>
  </si>
  <si>
    <t>ALIMENTARE CU  APA</t>
  </si>
  <si>
    <t>70.02.05.01</t>
  </si>
  <si>
    <t>DRUMURI</t>
  </si>
  <si>
    <t>84.02.03.01</t>
  </si>
  <si>
    <t>50.57.59</t>
  </si>
  <si>
    <t>CONSILIUL LOCAL SOTRILE</t>
  </si>
  <si>
    <t>Sume defalcate din TVA pentru finanarea chelt. descentralizate la nivelul comunelor</t>
  </si>
  <si>
    <t>Sume defalcate din TVA pentru echilibrarea bugetelor locale</t>
  </si>
  <si>
    <t>MII LEI</t>
  </si>
  <si>
    <t>TOTAL VENITURI (S. FUNCT. +S. DEZV.)</t>
  </si>
  <si>
    <t>00.01</t>
  </si>
  <si>
    <t>87.02.01</t>
  </si>
  <si>
    <t>Proiect dezv.locala FRDS</t>
  </si>
  <si>
    <t>Anexa 1</t>
  </si>
  <si>
    <t>Rambursari de credite</t>
  </si>
  <si>
    <t>16.02.03</t>
  </si>
  <si>
    <t>Taxe si tarife pt.eliberare licente si autorizatii</t>
  </si>
  <si>
    <t>Impozit pe mijl.de transport persoane fizice</t>
  </si>
  <si>
    <t>Impozit pe mijl.de transport persoane juridice</t>
  </si>
  <si>
    <t>Diverse venituri</t>
  </si>
  <si>
    <t>Cheltuieli de capital-camine culturale</t>
  </si>
  <si>
    <t>AGRICULTURA</t>
  </si>
  <si>
    <t xml:space="preserve">Cheltuieli cu bunuri si servicii - pasune </t>
  </si>
  <si>
    <t>83.02.03.30</t>
  </si>
  <si>
    <t>54.02.50</t>
  </si>
  <si>
    <t>ALTE SERVICII PUBLICE GENERALE</t>
  </si>
  <si>
    <t>Taxe speciale</t>
  </si>
  <si>
    <t>36.02.06</t>
  </si>
  <si>
    <t>Cheltuieli cerinte educationale speciale</t>
  </si>
  <si>
    <t>Drepturi stabilite de Legea nr.248/2015</t>
  </si>
  <si>
    <t xml:space="preserve">Cheltuieli cu bunuri si servicii </t>
  </si>
  <si>
    <t>DEZVOLTARE COMUNALA</t>
  </si>
  <si>
    <t>PROTECTIA MEDIULUI</t>
  </si>
  <si>
    <t>74.02.05.01</t>
  </si>
  <si>
    <t>70.02.50</t>
  </si>
  <si>
    <t xml:space="preserve"> </t>
  </si>
  <si>
    <t>Transferuri Club Sportiv Sotrile</t>
  </si>
  <si>
    <t>Ajutoare sociale de urgenta</t>
  </si>
  <si>
    <t>42.02.65</t>
  </si>
  <si>
    <t>Finantarea P.N.D.L.</t>
  </si>
  <si>
    <t>33.02.28</t>
  </si>
  <si>
    <t>Venituri din recuperare cheltuieli de judecata</t>
  </si>
  <si>
    <t>04.02.05</t>
  </si>
  <si>
    <t>Sume repartizate din fondul la dispozitia C.J.P.H.</t>
  </si>
  <si>
    <t>Excedent/Deficit, din care:</t>
  </si>
  <si>
    <t>Deficit Sectiunea de functionare</t>
  </si>
  <si>
    <t>Deficit Sectiunea de dezvoltare</t>
  </si>
  <si>
    <t>din care, plati restante</t>
  </si>
  <si>
    <t>0</t>
  </si>
  <si>
    <t>61.02.05</t>
  </si>
  <si>
    <t>PROTECTIE CIVILA- SITUATII URGENTA</t>
  </si>
  <si>
    <t>Cheltuieli de personal-alegeri locale</t>
  </si>
  <si>
    <t>Cheltuieli cu bunuri si servicii-alegeri locale</t>
  </si>
  <si>
    <t>Venirui din recuperare cheltuieli executare silita</t>
  </si>
  <si>
    <t>Proiecte finantare asistenta financiara nerambursabila</t>
  </si>
  <si>
    <t>SANATATE</t>
  </si>
  <si>
    <t>36.02.14</t>
  </si>
  <si>
    <t>42.02.41</t>
  </si>
  <si>
    <t>Subventii din bugetul de stat pt finantarea sanatatii</t>
  </si>
  <si>
    <t>43.02.34</t>
  </si>
  <si>
    <t>Subventii de la alte administratii</t>
  </si>
  <si>
    <t>Planuri si regulamente urbanism</t>
  </si>
  <si>
    <t>42.02.88</t>
  </si>
  <si>
    <t>42.02.05</t>
  </si>
  <si>
    <t>Sume alocate din bugetul ANCPI pt lucrari de cadastru</t>
  </si>
  <si>
    <t>42.02.87</t>
  </si>
  <si>
    <t>Subventii P.N.I.Anghel Saligny</t>
  </si>
  <si>
    <t>Cheltuieli cu bunuri si servicii - buget local</t>
  </si>
  <si>
    <t>ALTE ACTIUNI ECONOMICE</t>
  </si>
  <si>
    <t>43.02.49</t>
  </si>
  <si>
    <t>Sume alocate din PNRR asistenta fin nerambursabila</t>
  </si>
  <si>
    <t>574.56</t>
  </si>
  <si>
    <t>Masa sanatoasa cf H.G.23/2025</t>
  </si>
  <si>
    <t xml:space="preserve">                              BUGETUL LOCAL PE ANUL 2026</t>
  </si>
  <si>
    <t xml:space="preserve">                        SI ESTIMARI PENTRU ANII 2027-2029</t>
  </si>
  <si>
    <t>PREVEDERI 2026</t>
  </si>
  <si>
    <t>-30</t>
  </si>
  <si>
    <t>Cheltuieli de personal alte cheltuieli asistenta sociala</t>
  </si>
  <si>
    <t>Bunuri si servicii alte cheltuieli asistenta sociala</t>
  </si>
  <si>
    <t>Plati efectuate in anii precedneti si recuperate</t>
  </si>
  <si>
    <t xml:space="preserve">la Hotararea consiliului local nr. 14 din 7 mai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</si>
</sst>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i/>
      <sz val="7"/>
      <name val="Arial"/>
      <family val="2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0" fontId="6" fillId="0" borderId="0" xfId="0" applyFont="1"/>
    <xf numFmtId="0" fontId="15" fillId="0" borderId="0" xfId="0" applyFont="1"/>
    <xf numFmtId="0" fontId="17" fillId="0" borderId="0" xfId="0" applyFont="1"/>
    <xf numFmtId="0" fontId="12" fillId="0" borderId="1" xfId="0" applyFont="1" applyBorder="1" applyAlignment="1">
      <alignment horizontal="center"/>
    </xf>
    <xf numFmtId="0" fontId="20" fillId="0" borderId="0" xfId="0" applyFont="1"/>
    <xf numFmtId="0" fontId="0" fillId="0" borderId="0" xfId="0" quotePrefix="1"/>
    <xf numFmtId="0" fontId="5" fillId="0" borderId="1" xfId="0" applyFont="1" applyBorder="1"/>
    <xf numFmtId="49" fontId="5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6" fontId="9" fillId="0" borderId="1" xfId="2" quotePrefix="1" applyNumberFormat="1" applyFont="1" applyBorder="1" applyAlignment="1">
      <alignment horizontal="left"/>
    </xf>
    <xf numFmtId="0" fontId="8" fillId="0" borderId="1" xfId="0" applyFont="1" applyBorder="1"/>
    <xf numFmtId="49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0" fontId="9" fillId="2" borderId="1" xfId="2" applyFont="1" applyFill="1" applyBorder="1" applyAlignment="1">
      <alignment horizontal="left"/>
    </xf>
    <xf numFmtId="16" fontId="8" fillId="0" borderId="1" xfId="2" quotePrefix="1" applyNumberFormat="1" applyFont="1" applyBorder="1" applyAlignment="1">
      <alignment horizontal="left"/>
    </xf>
    <xf numFmtId="16" fontId="5" fillId="0" borderId="1" xfId="2" quotePrefix="1" applyNumberFormat="1" applyFont="1" applyBorder="1" applyAlignment="1">
      <alignment horizontal="left"/>
    </xf>
    <xf numFmtId="1" fontId="5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8" fillId="0" borderId="1" xfId="2" quotePrefix="1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/>
    <xf numFmtId="2" fontId="8" fillId="0" borderId="1" xfId="0" applyNumberFormat="1" applyFont="1" applyBorder="1"/>
    <xf numFmtId="0" fontId="5" fillId="0" borderId="1" xfId="2" quotePrefix="1" applyFont="1" applyBorder="1" applyAlignment="1">
      <alignment horizontal="left"/>
    </xf>
    <xf numFmtId="0" fontId="5" fillId="0" borderId="1" xfId="2" applyFont="1" applyBorder="1" applyAlignment="1">
      <alignment horizontal="left" wrapText="1"/>
    </xf>
    <xf numFmtId="2" fontId="5" fillId="0" borderId="1" xfId="0" applyNumberFormat="1" applyFont="1" applyBorder="1"/>
    <xf numFmtId="0" fontId="5" fillId="0" borderId="1" xfId="2" applyFont="1" applyBorder="1" applyAlignment="1">
      <alignment wrapText="1"/>
    </xf>
    <xf numFmtId="0" fontId="8" fillId="0" borderId="1" xfId="2" applyFont="1" applyBorder="1"/>
    <xf numFmtId="16" fontId="10" fillId="2" borderId="1" xfId="2" quotePrefix="1" applyNumberFormat="1" applyFont="1" applyFill="1" applyBorder="1" applyAlignment="1">
      <alignment horizontal="left"/>
    </xf>
    <xf numFmtId="0" fontId="10" fillId="2" borderId="1" xfId="0" applyFont="1" applyFill="1" applyBorder="1"/>
    <xf numFmtId="0" fontId="5" fillId="0" borderId="1" xfId="2" applyFont="1" applyBorder="1"/>
    <xf numFmtId="16" fontId="8" fillId="2" borderId="1" xfId="2" quotePrefix="1" applyNumberFormat="1" applyFont="1" applyFill="1" applyBorder="1" applyAlignment="1">
      <alignment horizontal="left"/>
    </xf>
    <xf numFmtId="0" fontId="8" fillId="2" borderId="1" xfId="0" applyFont="1" applyFill="1" applyBorder="1"/>
    <xf numFmtId="16" fontId="8" fillId="2" borderId="1" xfId="2" applyNumberFormat="1" applyFont="1" applyFill="1" applyBorder="1" applyAlignment="1">
      <alignment horizontal="left"/>
    </xf>
    <xf numFmtId="0" fontId="8" fillId="2" borderId="1" xfId="2" applyFont="1" applyFill="1" applyBorder="1" applyAlignment="1">
      <alignment horizontal="left"/>
    </xf>
    <xf numFmtId="3" fontId="8" fillId="2" borderId="1" xfId="0" applyNumberFormat="1" applyFont="1" applyFill="1" applyBorder="1"/>
    <xf numFmtId="0" fontId="5" fillId="2" borderId="1" xfId="2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 wrapText="1"/>
    </xf>
    <xf numFmtId="0" fontId="11" fillId="2" borderId="1" xfId="2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wrapText="1"/>
    </xf>
    <xf numFmtId="49" fontId="16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" fontId="16" fillId="2" borderId="1" xfId="1" applyNumberFormat="1" applyFont="1" applyFill="1" applyBorder="1"/>
    <xf numFmtId="49" fontId="16" fillId="2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right"/>
    </xf>
    <xf numFmtId="0" fontId="7" fillId="2" borderId="1" xfId="2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0" fontId="7" fillId="2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22" fillId="0" borderId="1" xfId="0" applyFont="1" applyBorder="1"/>
    <xf numFmtId="0" fontId="5" fillId="0" borderId="2" xfId="0" applyFont="1" applyBorder="1"/>
    <xf numFmtId="3" fontId="8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1" fontId="23" fillId="2" borderId="1" xfId="1" applyNumberFormat="1" applyFont="1" applyFill="1" applyBorder="1"/>
    <xf numFmtId="49" fontId="24" fillId="2" borderId="1" xfId="0" applyNumberFormat="1" applyFont="1" applyFill="1" applyBorder="1" applyAlignment="1">
      <alignment horizontal="left"/>
    </xf>
    <xf numFmtId="49" fontId="24" fillId="0" borderId="1" xfId="0" applyNumberFormat="1" applyFont="1" applyBorder="1" applyAlignment="1">
      <alignment horizontal="right"/>
    </xf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D0EC-35D9-4AE8-8747-4FCA22817F20}">
  <dimension ref="A1:P192"/>
  <sheetViews>
    <sheetView tabSelected="1" zoomScale="142" zoomScaleNormal="142" workbookViewId="0">
      <pane xSplit="1" ySplit="7" topLeftCell="B130" activePane="bottomRight" state="frozen"/>
      <selection pane="topRight" activeCell="B1" sqref="B1"/>
      <selection pane="bottomLeft" activeCell="A9" sqref="A9"/>
      <selection pane="bottomRight" activeCell="A54" sqref="A54:D54"/>
    </sheetView>
  </sheetViews>
  <sheetFormatPr defaultRowHeight="12.5" x14ac:dyDescent="0.25"/>
  <cols>
    <col min="1" max="1" width="12.6328125" customWidth="1"/>
    <col min="2" max="2" width="9" customWidth="1"/>
    <col min="3" max="3" width="32.90625" customWidth="1"/>
    <col min="4" max="4" width="7" customWidth="1"/>
    <col min="5" max="5" width="5.6328125" customWidth="1"/>
    <col min="6" max="6" width="6.54296875" customWidth="1"/>
    <col min="7" max="7" width="5.81640625" customWidth="1"/>
    <col min="8" max="8" width="6.453125" customWidth="1"/>
    <col min="9" max="9" width="5.81640625" customWidth="1"/>
    <col min="10" max="10" width="5.90625" customWidth="1"/>
    <col min="11" max="11" width="5.6328125" customWidth="1"/>
    <col min="12" max="12" width="6" customWidth="1"/>
    <col min="14" max="14" width="9.6328125" customWidth="1"/>
  </cols>
  <sheetData>
    <row r="1" spans="2:16" ht="13" x14ac:dyDescent="0.3">
      <c r="B1" s="9" t="s">
        <v>99</v>
      </c>
      <c r="G1" s="3"/>
      <c r="H1" s="3"/>
      <c r="J1" s="3" t="s">
        <v>107</v>
      </c>
    </row>
    <row r="2" spans="2:16" ht="16.5" customHeight="1" x14ac:dyDescent="0.25">
      <c r="D2" s="68" t="s">
        <v>174</v>
      </c>
      <c r="E2" s="68"/>
      <c r="F2" s="68"/>
      <c r="G2" s="68"/>
      <c r="H2" s="68"/>
      <c r="I2" s="68"/>
      <c r="J2" s="68"/>
      <c r="K2" s="68"/>
      <c r="L2" s="68"/>
    </row>
    <row r="3" spans="2:16" ht="8.25" customHeight="1" x14ac:dyDescent="0.3">
      <c r="F3" s="4"/>
      <c r="G3" s="4"/>
      <c r="H3" s="3"/>
    </row>
    <row r="4" spans="2:16" ht="13" x14ac:dyDescent="0.3">
      <c r="C4" s="1" t="s">
        <v>167</v>
      </c>
    </row>
    <row r="5" spans="2:16" ht="13" x14ac:dyDescent="0.3">
      <c r="C5" s="1" t="s">
        <v>168</v>
      </c>
    </row>
    <row r="6" spans="2:16" x14ac:dyDescent="0.25">
      <c r="I6" s="5"/>
      <c r="J6" s="5"/>
      <c r="K6" s="5"/>
      <c r="L6" s="7" t="s">
        <v>102</v>
      </c>
    </row>
    <row r="7" spans="2:16" ht="27" customHeight="1" x14ac:dyDescent="0.25">
      <c r="B7" s="8" t="s">
        <v>0</v>
      </c>
      <c r="C7" s="8" t="s">
        <v>1</v>
      </c>
      <c r="D7" s="13" t="s">
        <v>169</v>
      </c>
      <c r="E7" s="13" t="s">
        <v>141</v>
      </c>
      <c r="F7" s="14" t="s">
        <v>61</v>
      </c>
      <c r="G7" s="14" t="s">
        <v>62</v>
      </c>
      <c r="H7" s="14" t="s">
        <v>63</v>
      </c>
      <c r="I7" s="14" t="s">
        <v>64</v>
      </c>
      <c r="J7" s="15">
        <v>2027</v>
      </c>
      <c r="K7" s="15">
        <v>2028</v>
      </c>
      <c r="L7" s="15">
        <v>2029</v>
      </c>
    </row>
    <row r="8" spans="2:16" ht="11.25" customHeight="1" x14ac:dyDescent="0.25">
      <c r="B8" s="16" t="s">
        <v>104</v>
      </c>
      <c r="C8" s="17" t="s">
        <v>103</v>
      </c>
      <c r="D8" s="18">
        <f t="shared" ref="D8:D59" si="0">F8+G8+H8+I8</f>
        <v>10625</v>
      </c>
      <c r="E8" s="18" t="s">
        <v>142</v>
      </c>
      <c r="F8" s="20">
        <f t="shared" ref="F8:L8" si="1">F9+F53</f>
        <v>2165</v>
      </c>
      <c r="G8" s="20">
        <f t="shared" si="1"/>
        <v>3838</v>
      </c>
      <c r="H8" s="20">
        <f t="shared" si="1"/>
        <v>2696</v>
      </c>
      <c r="I8" s="20">
        <f t="shared" si="1"/>
        <v>1926</v>
      </c>
      <c r="J8" s="20">
        <f t="shared" si="1"/>
        <v>8722</v>
      </c>
      <c r="K8" s="20">
        <f t="shared" si="1"/>
        <v>9041</v>
      </c>
      <c r="L8" s="20">
        <f t="shared" si="1"/>
        <v>9423</v>
      </c>
    </row>
    <row r="9" spans="2:16" ht="11.25" customHeight="1" x14ac:dyDescent="0.25">
      <c r="B9" s="21"/>
      <c r="C9" s="17" t="s">
        <v>66</v>
      </c>
      <c r="D9" s="18">
        <f t="shared" si="0"/>
        <v>9841</v>
      </c>
      <c r="E9" s="18" t="s">
        <v>142</v>
      </c>
      <c r="F9" s="20">
        <f>F10+F14+F17+F48+F45+F51</f>
        <v>2135</v>
      </c>
      <c r="G9" s="20">
        <f t="shared" ref="G9:L9" si="2">G10+G14+G17+G48+G45+G51</f>
        <v>3084</v>
      </c>
      <c r="H9" s="20">
        <f t="shared" si="2"/>
        <v>2696</v>
      </c>
      <c r="I9" s="20">
        <f t="shared" si="2"/>
        <v>1926</v>
      </c>
      <c r="J9" s="20">
        <f t="shared" si="2"/>
        <v>8722</v>
      </c>
      <c r="K9" s="20">
        <f t="shared" si="2"/>
        <v>9041</v>
      </c>
      <c r="L9" s="20">
        <f t="shared" si="2"/>
        <v>9423</v>
      </c>
    </row>
    <row r="10" spans="2:16" ht="11.25" customHeight="1" x14ac:dyDescent="0.25">
      <c r="B10" s="22" t="s">
        <v>4</v>
      </c>
      <c r="C10" s="17" t="s">
        <v>41</v>
      </c>
      <c r="D10" s="18">
        <f t="shared" si="0"/>
        <v>1607</v>
      </c>
      <c r="E10" s="18" t="s">
        <v>142</v>
      </c>
      <c r="F10" s="17">
        <f t="shared" ref="F10:L10" si="3">F11+F12+F13</f>
        <v>103</v>
      </c>
      <c r="G10" s="17">
        <f t="shared" si="3"/>
        <v>819</v>
      </c>
      <c r="H10" s="17">
        <f t="shared" si="3"/>
        <v>342</v>
      </c>
      <c r="I10" s="17">
        <f t="shared" si="3"/>
        <v>343</v>
      </c>
      <c r="J10" s="17">
        <f t="shared" si="3"/>
        <v>1796</v>
      </c>
      <c r="K10" s="17">
        <f t="shared" si="3"/>
        <v>1943</v>
      </c>
      <c r="L10" s="17">
        <f t="shared" si="3"/>
        <v>2081</v>
      </c>
    </row>
    <row r="11" spans="2:16" ht="11.25" customHeight="1" x14ac:dyDescent="0.25">
      <c r="B11" s="23" t="s">
        <v>6</v>
      </c>
      <c r="C11" s="11" t="s">
        <v>5</v>
      </c>
      <c r="D11" s="12">
        <f t="shared" si="0"/>
        <v>413</v>
      </c>
      <c r="E11" s="12" t="s">
        <v>142</v>
      </c>
      <c r="F11" s="11">
        <v>103</v>
      </c>
      <c r="G11" s="11">
        <v>103</v>
      </c>
      <c r="H11" s="11">
        <v>103</v>
      </c>
      <c r="I11" s="11">
        <v>104</v>
      </c>
      <c r="J11" s="11">
        <v>506</v>
      </c>
      <c r="K11" s="11">
        <v>545</v>
      </c>
      <c r="L11" s="24">
        <v>580</v>
      </c>
    </row>
    <row r="12" spans="2:16" ht="21" customHeight="1" x14ac:dyDescent="0.25">
      <c r="B12" s="23" t="s">
        <v>7</v>
      </c>
      <c r="C12" s="25" t="s">
        <v>56</v>
      </c>
      <c r="D12" s="12">
        <f t="shared" si="0"/>
        <v>1194</v>
      </c>
      <c r="E12" s="12" t="s">
        <v>142</v>
      </c>
      <c r="F12" s="11">
        <v>0</v>
      </c>
      <c r="G12" s="11">
        <v>716</v>
      </c>
      <c r="H12" s="11">
        <v>239</v>
      </c>
      <c r="I12" s="11">
        <v>239</v>
      </c>
      <c r="J12" s="11">
        <v>1290</v>
      </c>
      <c r="K12" s="11">
        <v>1398</v>
      </c>
      <c r="L12" s="11">
        <v>1501</v>
      </c>
      <c r="N12" s="2"/>
    </row>
    <row r="13" spans="2:16" ht="16.5" customHeight="1" x14ac:dyDescent="0.25">
      <c r="B13" s="23" t="s">
        <v>136</v>
      </c>
      <c r="C13" s="25" t="s">
        <v>137</v>
      </c>
      <c r="D13" s="12">
        <f t="shared" si="0"/>
        <v>0</v>
      </c>
      <c r="E13" s="12" t="s">
        <v>142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N13" s="2"/>
    </row>
    <row r="14" spans="2:16" ht="11.25" customHeight="1" x14ac:dyDescent="0.25">
      <c r="B14" s="26" t="s">
        <v>8</v>
      </c>
      <c r="C14" s="27" t="s">
        <v>60</v>
      </c>
      <c r="D14" s="18">
        <f t="shared" si="0"/>
        <v>4036.5</v>
      </c>
      <c r="E14" s="18" t="s">
        <v>142</v>
      </c>
      <c r="F14" s="28">
        <f t="shared" ref="F14:L14" si="4">F15+F16</f>
        <v>1008</v>
      </c>
      <c r="G14" s="28">
        <f t="shared" si="4"/>
        <v>1225</v>
      </c>
      <c r="H14" s="28">
        <f t="shared" si="4"/>
        <v>1220</v>
      </c>
      <c r="I14" s="29">
        <f t="shared" si="4"/>
        <v>583.5</v>
      </c>
      <c r="J14" s="29">
        <f t="shared" si="4"/>
        <v>3027</v>
      </c>
      <c r="K14" s="29">
        <f t="shared" si="4"/>
        <v>3117</v>
      </c>
      <c r="L14" s="29">
        <f t="shared" si="4"/>
        <v>3204</v>
      </c>
    </row>
    <row r="15" spans="2:16" ht="21" customHeight="1" x14ac:dyDescent="0.25">
      <c r="B15" s="30" t="s">
        <v>9</v>
      </c>
      <c r="C15" s="31" t="s">
        <v>100</v>
      </c>
      <c r="D15" s="12">
        <f t="shared" si="0"/>
        <v>2972.5</v>
      </c>
      <c r="E15" s="12" t="s">
        <v>142</v>
      </c>
      <c r="F15" s="11">
        <v>831</v>
      </c>
      <c r="G15" s="11">
        <v>900</v>
      </c>
      <c r="H15" s="11">
        <v>900</v>
      </c>
      <c r="I15" s="11">
        <v>341.5</v>
      </c>
      <c r="J15" s="11">
        <v>3027</v>
      </c>
      <c r="K15" s="11">
        <v>3117</v>
      </c>
      <c r="L15" s="24">
        <v>3204</v>
      </c>
      <c r="M15" s="2"/>
      <c r="N15" s="2"/>
      <c r="O15" s="2"/>
      <c r="P15" s="2"/>
    </row>
    <row r="16" spans="2:16" ht="21" customHeight="1" x14ac:dyDescent="0.25">
      <c r="B16" s="30" t="s">
        <v>10</v>
      </c>
      <c r="C16" s="33" t="s">
        <v>101</v>
      </c>
      <c r="D16" s="12">
        <f t="shared" si="0"/>
        <v>1064</v>
      </c>
      <c r="E16" s="12" t="s">
        <v>142</v>
      </c>
      <c r="F16" s="11">
        <v>177</v>
      </c>
      <c r="G16" s="11">
        <v>325</v>
      </c>
      <c r="H16" s="11">
        <v>320</v>
      </c>
      <c r="I16" s="11">
        <v>242</v>
      </c>
      <c r="J16" s="11">
        <v>0</v>
      </c>
      <c r="K16" s="11">
        <v>0</v>
      </c>
      <c r="L16" s="24">
        <v>0</v>
      </c>
    </row>
    <row r="17" spans="2:14" ht="11.25" customHeight="1" x14ac:dyDescent="0.25">
      <c r="B17" s="30"/>
      <c r="C17" s="34" t="s">
        <v>55</v>
      </c>
      <c r="D17" s="17">
        <f t="shared" ref="D17:K17" si="5">D18+D19+D29+D34+D35+D36+D37+D41</f>
        <v>3527.5</v>
      </c>
      <c r="E17" s="17">
        <f t="shared" si="5"/>
        <v>0</v>
      </c>
      <c r="F17" s="17">
        <f t="shared" si="5"/>
        <v>894</v>
      </c>
      <c r="G17" s="17">
        <f t="shared" si="5"/>
        <v>870</v>
      </c>
      <c r="H17" s="17">
        <f t="shared" si="5"/>
        <v>884</v>
      </c>
      <c r="I17" s="17">
        <f t="shared" si="5"/>
        <v>879.5</v>
      </c>
      <c r="J17" s="17">
        <f t="shared" si="5"/>
        <v>3578</v>
      </c>
      <c r="K17" s="17">
        <f t="shared" si="5"/>
        <v>3655</v>
      </c>
      <c r="L17" s="17">
        <f>L18+L19+L29+L34+L35+L36+L37+L41</f>
        <v>3807</v>
      </c>
    </row>
    <row r="18" spans="2:14" ht="11.25" customHeight="1" x14ac:dyDescent="0.25">
      <c r="B18" s="35" t="s">
        <v>3</v>
      </c>
      <c r="C18" s="36" t="s">
        <v>2</v>
      </c>
      <c r="D18" s="18">
        <f t="shared" si="0"/>
        <v>45</v>
      </c>
      <c r="E18" s="18" t="s">
        <v>142</v>
      </c>
      <c r="F18" s="11">
        <v>11</v>
      </c>
      <c r="G18" s="11">
        <v>11</v>
      </c>
      <c r="H18" s="11">
        <v>11</v>
      </c>
      <c r="I18" s="11">
        <v>12</v>
      </c>
      <c r="J18" s="11">
        <v>49</v>
      </c>
      <c r="K18" s="11">
        <v>53</v>
      </c>
      <c r="L18" s="11">
        <v>57</v>
      </c>
      <c r="N18" s="2"/>
    </row>
    <row r="19" spans="2:14" ht="11.25" customHeight="1" x14ac:dyDescent="0.25">
      <c r="B19" s="26" t="s">
        <v>22</v>
      </c>
      <c r="C19" s="17" t="s">
        <v>42</v>
      </c>
      <c r="D19" s="18">
        <f t="shared" si="0"/>
        <v>1021</v>
      </c>
      <c r="E19" s="18" t="s">
        <v>142</v>
      </c>
      <c r="F19" s="17">
        <f t="shared" ref="F19:L19" si="6">F20+F23+F27+F28</f>
        <v>255</v>
      </c>
      <c r="G19" s="17">
        <f t="shared" si="6"/>
        <v>253</v>
      </c>
      <c r="H19" s="17">
        <f t="shared" si="6"/>
        <v>256</v>
      </c>
      <c r="I19" s="17">
        <f t="shared" si="6"/>
        <v>257</v>
      </c>
      <c r="J19" s="17">
        <f t="shared" si="6"/>
        <v>1048</v>
      </c>
      <c r="K19" s="17">
        <f t="shared" si="6"/>
        <v>1066</v>
      </c>
      <c r="L19" s="17">
        <f t="shared" si="6"/>
        <v>1084</v>
      </c>
    </row>
    <row r="20" spans="2:14" ht="11.25" customHeight="1" x14ac:dyDescent="0.25">
      <c r="B20" s="30" t="s">
        <v>11</v>
      </c>
      <c r="C20" s="11" t="s">
        <v>43</v>
      </c>
      <c r="D20" s="12">
        <f t="shared" si="0"/>
        <v>736</v>
      </c>
      <c r="E20" s="12" t="s">
        <v>142</v>
      </c>
      <c r="F20" s="11">
        <f t="shared" ref="F20:L20" si="7">F21+F22</f>
        <v>184</v>
      </c>
      <c r="G20" s="11">
        <f t="shared" si="7"/>
        <v>183</v>
      </c>
      <c r="H20" s="11">
        <f t="shared" si="7"/>
        <v>184</v>
      </c>
      <c r="I20" s="11">
        <f t="shared" si="7"/>
        <v>185</v>
      </c>
      <c r="J20" s="11">
        <f t="shared" si="7"/>
        <v>755</v>
      </c>
      <c r="K20" s="11">
        <f t="shared" si="7"/>
        <v>765</v>
      </c>
      <c r="L20" s="11">
        <f t="shared" si="7"/>
        <v>775</v>
      </c>
    </row>
    <row r="21" spans="2:14" ht="11.25" customHeight="1" x14ac:dyDescent="0.25">
      <c r="B21" s="30" t="s">
        <v>12</v>
      </c>
      <c r="C21" s="37" t="s">
        <v>44</v>
      </c>
      <c r="D21" s="12">
        <f t="shared" si="0"/>
        <v>165</v>
      </c>
      <c r="E21" s="12" t="s">
        <v>142</v>
      </c>
      <c r="F21" s="11">
        <v>41</v>
      </c>
      <c r="G21" s="11">
        <v>41</v>
      </c>
      <c r="H21" s="11">
        <v>41</v>
      </c>
      <c r="I21" s="11">
        <v>42</v>
      </c>
      <c r="J21" s="11">
        <v>175</v>
      </c>
      <c r="K21" s="11">
        <v>180</v>
      </c>
      <c r="L21" s="11">
        <v>185</v>
      </c>
      <c r="N21" s="2"/>
    </row>
    <row r="22" spans="2:14" ht="11.25" customHeight="1" x14ac:dyDescent="0.25">
      <c r="B22" s="30" t="s">
        <v>13</v>
      </c>
      <c r="C22" s="37" t="s">
        <v>45</v>
      </c>
      <c r="D22" s="12">
        <f t="shared" si="0"/>
        <v>571</v>
      </c>
      <c r="E22" s="12" t="s">
        <v>142</v>
      </c>
      <c r="F22" s="11">
        <v>143</v>
      </c>
      <c r="G22" s="11">
        <v>142</v>
      </c>
      <c r="H22" s="11">
        <v>143</v>
      </c>
      <c r="I22" s="11">
        <v>143</v>
      </c>
      <c r="J22" s="11">
        <v>580</v>
      </c>
      <c r="K22" s="11">
        <v>585</v>
      </c>
      <c r="L22" s="11">
        <v>590</v>
      </c>
      <c r="N22" s="2"/>
    </row>
    <row r="23" spans="2:14" ht="11.25" customHeight="1" x14ac:dyDescent="0.25">
      <c r="B23" s="30" t="s">
        <v>14</v>
      </c>
      <c r="C23" s="11" t="s">
        <v>46</v>
      </c>
      <c r="D23" s="12">
        <f t="shared" si="0"/>
        <v>235</v>
      </c>
      <c r="E23" s="12" t="s">
        <v>142</v>
      </c>
      <c r="F23" s="11">
        <f t="shared" ref="F23:L23" si="8">F24+F25+F26</f>
        <v>59</v>
      </c>
      <c r="G23" s="11">
        <f t="shared" si="8"/>
        <v>58</v>
      </c>
      <c r="H23" s="11">
        <f t="shared" si="8"/>
        <v>59</v>
      </c>
      <c r="I23" s="11">
        <f t="shared" si="8"/>
        <v>59</v>
      </c>
      <c r="J23" s="11">
        <f t="shared" si="8"/>
        <v>243</v>
      </c>
      <c r="K23" s="11">
        <f t="shared" si="8"/>
        <v>250</v>
      </c>
      <c r="L23" s="11">
        <f t="shared" si="8"/>
        <v>257</v>
      </c>
      <c r="N23" s="2"/>
    </row>
    <row r="24" spans="2:14" ht="11.25" customHeight="1" x14ac:dyDescent="0.25">
      <c r="B24" s="30" t="s">
        <v>15</v>
      </c>
      <c r="C24" s="37" t="s">
        <v>47</v>
      </c>
      <c r="D24" s="12">
        <f t="shared" si="0"/>
        <v>170</v>
      </c>
      <c r="E24" s="12" t="s">
        <v>142</v>
      </c>
      <c r="F24" s="11">
        <v>42</v>
      </c>
      <c r="G24" s="11">
        <v>42</v>
      </c>
      <c r="H24" s="11">
        <v>43</v>
      </c>
      <c r="I24" s="11">
        <v>43</v>
      </c>
      <c r="J24" s="11">
        <v>175</v>
      </c>
      <c r="K24" s="11">
        <v>180</v>
      </c>
      <c r="L24" s="11">
        <v>185</v>
      </c>
      <c r="N24" s="2"/>
    </row>
    <row r="25" spans="2:14" ht="11.25" customHeight="1" x14ac:dyDescent="0.25">
      <c r="B25" s="30" t="s">
        <v>16</v>
      </c>
      <c r="C25" s="37" t="s">
        <v>48</v>
      </c>
      <c r="D25" s="12">
        <f t="shared" si="0"/>
        <v>5</v>
      </c>
      <c r="E25" s="12" t="s">
        <v>142</v>
      </c>
      <c r="F25" s="11">
        <v>2</v>
      </c>
      <c r="G25" s="11">
        <v>1</v>
      </c>
      <c r="H25" s="11">
        <v>1</v>
      </c>
      <c r="I25" s="11">
        <v>1</v>
      </c>
      <c r="J25" s="11">
        <v>6</v>
      </c>
      <c r="K25" s="11">
        <v>6</v>
      </c>
      <c r="L25" s="11">
        <v>6</v>
      </c>
      <c r="N25" s="2"/>
    </row>
    <row r="26" spans="2:14" ht="11.25" customHeight="1" x14ac:dyDescent="0.25">
      <c r="B26" s="30" t="s">
        <v>17</v>
      </c>
      <c r="C26" s="37" t="s">
        <v>49</v>
      </c>
      <c r="D26" s="12">
        <f t="shared" si="0"/>
        <v>60</v>
      </c>
      <c r="E26" s="12" t="s">
        <v>142</v>
      </c>
      <c r="F26" s="11">
        <v>15</v>
      </c>
      <c r="G26" s="11">
        <v>15</v>
      </c>
      <c r="H26" s="11">
        <v>15</v>
      </c>
      <c r="I26" s="11">
        <v>15</v>
      </c>
      <c r="J26" s="11">
        <v>62</v>
      </c>
      <c r="K26" s="11">
        <v>64</v>
      </c>
      <c r="L26" s="11">
        <v>66</v>
      </c>
      <c r="N26" s="2"/>
    </row>
    <row r="27" spans="2:14" ht="11.25" customHeight="1" x14ac:dyDescent="0.25">
      <c r="B27" s="30" t="s">
        <v>20</v>
      </c>
      <c r="C27" s="11" t="s">
        <v>18</v>
      </c>
      <c r="D27" s="12">
        <f t="shared" si="0"/>
        <v>15</v>
      </c>
      <c r="E27" s="12" t="s">
        <v>142</v>
      </c>
      <c r="F27" s="11">
        <v>4</v>
      </c>
      <c r="G27" s="11">
        <v>3</v>
      </c>
      <c r="H27" s="11">
        <v>4</v>
      </c>
      <c r="I27" s="11">
        <v>4</v>
      </c>
      <c r="J27" s="11">
        <v>15</v>
      </c>
      <c r="K27" s="11">
        <v>15</v>
      </c>
      <c r="L27" s="11">
        <v>15</v>
      </c>
    </row>
    <row r="28" spans="2:14" ht="11.25" customHeight="1" x14ac:dyDescent="0.25">
      <c r="B28" s="30" t="s">
        <v>21</v>
      </c>
      <c r="C28" s="11" t="s">
        <v>19</v>
      </c>
      <c r="D28" s="12">
        <f t="shared" si="0"/>
        <v>35</v>
      </c>
      <c r="E28" s="12" t="s">
        <v>142</v>
      </c>
      <c r="F28" s="11">
        <v>8</v>
      </c>
      <c r="G28" s="11">
        <v>9</v>
      </c>
      <c r="H28" s="11">
        <v>9</v>
      </c>
      <c r="I28" s="11">
        <v>9</v>
      </c>
      <c r="J28" s="11">
        <v>35</v>
      </c>
      <c r="K28" s="11">
        <v>36</v>
      </c>
      <c r="L28" s="11">
        <v>37</v>
      </c>
    </row>
    <row r="29" spans="2:14" ht="11.25" customHeight="1" x14ac:dyDescent="0.25">
      <c r="B29" s="26">
        <v>16.02</v>
      </c>
      <c r="C29" s="17" t="s">
        <v>53</v>
      </c>
      <c r="D29" s="18">
        <f t="shared" si="0"/>
        <v>285</v>
      </c>
      <c r="E29" s="18" t="s">
        <v>142</v>
      </c>
      <c r="F29" s="17">
        <f t="shared" ref="F29:L29" si="9">F30</f>
        <v>70</v>
      </c>
      <c r="G29" s="17">
        <f t="shared" si="9"/>
        <v>70</v>
      </c>
      <c r="H29" s="17">
        <f t="shared" si="9"/>
        <v>71</v>
      </c>
      <c r="I29" s="17">
        <f t="shared" si="9"/>
        <v>74</v>
      </c>
      <c r="J29" s="17">
        <f t="shared" si="9"/>
        <v>310</v>
      </c>
      <c r="K29" s="17">
        <f t="shared" si="9"/>
        <v>320</v>
      </c>
      <c r="L29" s="17">
        <f t="shared" si="9"/>
        <v>335</v>
      </c>
    </row>
    <row r="30" spans="2:14" ht="11.25" customHeight="1" x14ac:dyDescent="0.25">
      <c r="B30" s="23" t="s">
        <v>23</v>
      </c>
      <c r="C30" s="11" t="s">
        <v>50</v>
      </c>
      <c r="D30" s="12">
        <f t="shared" si="0"/>
        <v>285</v>
      </c>
      <c r="E30" s="12" t="s">
        <v>142</v>
      </c>
      <c r="F30" s="11">
        <f>F31+F32+F33</f>
        <v>70</v>
      </c>
      <c r="G30" s="11">
        <f t="shared" ref="G30:L30" si="10">G31+G32+G33</f>
        <v>70</v>
      </c>
      <c r="H30" s="11">
        <f t="shared" si="10"/>
        <v>71</v>
      </c>
      <c r="I30" s="11">
        <f t="shared" si="10"/>
        <v>74</v>
      </c>
      <c r="J30" s="11">
        <f t="shared" si="10"/>
        <v>310</v>
      </c>
      <c r="K30" s="11">
        <f t="shared" si="10"/>
        <v>320</v>
      </c>
      <c r="L30" s="11">
        <f t="shared" si="10"/>
        <v>335</v>
      </c>
    </row>
    <row r="31" spans="2:14" ht="11.25" customHeight="1" x14ac:dyDescent="0.25">
      <c r="B31" s="23" t="s">
        <v>24</v>
      </c>
      <c r="C31" s="33" t="s">
        <v>111</v>
      </c>
      <c r="D31" s="12">
        <f t="shared" si="0"/>
        <v>250</v>
      </c>
      <c r="E31" s="12" t="s">
        <v>142</v>
      </c>
      <c r="F31" s="11">
        <v>62</v>
      </c>
      <c r="G31" s="11">
        <v>62</v>
      </c>
      <c r="H31" s="11">
        <v>63</v>
      </c>
      <c r="I31" s="11">
        <v>63</v>
      </c>
      <c r="J31" s="11">
        <v>260</v>
      </c>
      <c r="K31" s="11">
        <v>270</v>
      </c>
      <c r="L31" s="11">
        <v>285</v>
      </c>
    </row>
    <row r="32" spans="2:14" ht="11.25" customHeight="1" x14ac:dyDescent="0.25">
      <c r="B32" s="23" t="s">
        <v>25</v>
      </c>
      <c r="C32" s="33" t="s">
        <v>112</v>
      </c>
      <c r="D32" s="12">
        <f t="shared" si="0"/>
        <v>30</v>
      </c>
      <c r="E32" s="12" t="s">
        <v>142</v>
      </c>
      <c r="F32" s="11">
        <v>7</v>
      </c>
      <c r="G32" s="11">
        <v>7</v>
      </c>
      <c r="H32" s="11">
        <v>7</v>
      </c>
      <c r="I32" s="11">
        <v>9</v>
      </c>
      <c r="J32" s="11">
        <v>45</v>
      </c>
      <c r="K32" s="11">
        <v>45</v>
      </c>
      <c r="L32" s="11">
        <v>45</v>
      </c>
    </row>
    <row r="33" spans="2:12" ht="11.25" customHeight="1" x14ac:dyDescent="0.25">
      <c r="B33" s="23" t="s">
        <v>109</v>
      </c>
      <c r="C33" s="33" t="s">
        <v>110</v>
      </c>
      <c r="D33" s="12">
        <f t="shared" si="0"/>
        <v>5</v>
      </c>
      <c r="E33" s="12" t="s">
        <v>142</v>
      </c>
      <c r="F33" s="11">
        <v>1</v>
      </c>
      <c r="G33" s="11">
        <v>1</v>
      </c>
      <c r="H33" s="11">
        <v>1</v>
      </c>
      <c r="I33" s="11">
        <v>2</v>
      </c>
      <c r="J33" s="11">
        <v>5</v>
      </c>
      <c r="K33" s="11">
        <v>5</v>
      </c>
      <c r="L33" s="11">
        <v>5</v>
      </c>
    </row>
    <row r="34" spans="2:12" ht="11.25" customHeight="1" x14ac:dyDescent="0.25">
      <c r="B34" s="38" t="s">
        <v>27</v>
      </c>
      <c r="C34" s="39" t="s">
        <v>26</v>
      </c>
      <c r="D34" s="18">
        <f t="shared" si="0"/>
        <v>150</v>
      </c>
      <c r="E34" s="18" t="s">
        <v>142</v>
      </c>
      <c r="F34" s="17">
        <v>37</v>
      </c>
      <c r="G34" s="17">
        <v>37</v>
      </c>
      <c r="H34" s="17">
        <v>38</v>
      </c>
      <c r="I34" s="17">
        <v>38</v>
      </c>
      <c r="J34" s="17">
        <v>155</v>
      </c>
      <c r="K34" s="17">
        <v>160</v>
      </c>
      <c r="L34" s="17">
        <v>170</v>
      </c>
    </row>
    <row r="35" spans="2:12" ht="11.25" customHeight="1" x14ac:dyDescent="0.25">
      <c r="B35" s="40" t="s">
        <v>134</v>
      </c>
      <c r="C35" s="39" t="s">
        <v>135</v>
      </c>
      <c r="D35" s="18">
        <f t="shared" si="0"/>
        <v>1</v>
      </c>
      <c r="E35" s="18" t="s">
        <v>142</v>
      </c>
      <c r="F35" s="17">
        <v>1</v>
      </c>
      <c r="G35" s="17">
        <v>0</v>
      </c>
      <c r="H35" s="17">
        <v>0</v>
      </c>
      <c r="I35" s="17">
        <v>0</v>
      </c>
      <c r="J35" s="17">
        <v>1</v>
      </c>
      <c r="K35" s="17">
        <v>1</v>
      </c>
      <c r="L35" s="17">
        <v>1</v>
      </c>
    </row>
    <row r="36" spans="2:12" ht="11.25" hidden="1" customHeight="1" x14ac:dyDescent="0.25">
      <c r="B36" s="41"/>
      <c r="C36" s="42"/>
      <c r="D36" s="18"/>
      <c r="E36" s="18"/>
      <c r="F36" s="17"/>
      <c r="G36" s="17"/>
      <c r="H36" s="17"/>
      <c r="I36" s="17"/>
      <c r="J36" s="17"/>
      <c r="K36" s="17"/>
      <c r="L36" s="17"/>
    </row>
    <row r="37" spans="2:12" ht="11.25" customHeight="1" x14ac:dyDescent="0.25">
      <c r="B37" s="41" t="s">
        <v>32</v>
      </c>
      <c r="C37" s="42" t="s">
        <v>51</v>
      </c>
      <c r="D37" s="18">
        <f t="shared" si="0"/>
        <v>1842</v>
      </c>
      <c r="E37" s="18" t="s">
        <v>142</v>
      </c>
      <c r="F37" s="17">
        <f t="shared" ref="F37:L37" si="11">F38+F39+F40</f>
        <v>474</v>
      </c>
      <c r="G37" s="17">
        <f t="shared" si="11"/>
        <v>453</v>
      </c>
      <c r="H37" s="17">
        <f t="shared" si="11"/>
        <v>462</v>
      </c>
      <c r="I37" s="17">
        <f t="shared" si="11"/>
        <v>453</v>
      </c>
      <c r="J37" s="17">
        <f t="shared" si="11"/>
        <v>1827</v>
      </c>
      <c r="K37" s="17">
        <f t="shared" si="11"/>
        <v>1862</v>
      </c>
      <c r="L37" s="17">
        <f t="shared" si="11"/>
        <v>1957</v>
      </c>
    </row>
    <row r="38" spans="2:12" ht="11.25" customHeight="1" x14ac:dyDescent="0.25">
      <c r="B38" s="43" t="s">
        <v>29</v>
      </c>
      <c r="C38" s="44" t="s">
        <v>57</v>
      </c>
      <c r="D38" s="12">
        <f t="shared" si="0"/>
        <v>1827</v>
      </c>
      <c r="E38" s="12" t="s">
        <v>142</v>
      </c>
      <c r="F38" s="11">
        <v>469</v>
      </c>
      <c r="G38" s="11">
        <v>450</v>
      </c>
      <c r="H38" s="11">
        <v>458</v>
      </c>
      <c r="I38" s="11">
        <v>450</v>
      </c>
      <c r="J38" s="11">
        <v>1801</v>
      </c>
      <c r="K38" s="11">
        <v>1836</v>
      </c>
      <c r="L38" s="11">
        <v>1931</v>
      </c>
    </row>
    <row r="39" spans="2:12" ht="11.25" customHeight="1" x14ac:dyDescent="0.25">
      <c r="B39" s="43" t="s">
        <v>30</v>
      </c>
      <c r="C39" s="45" t="s">
        <v>58</v>
      </c>
      <c r="D39" s="12">
        <f t="shared" si="0"/>
        <v>5</v>
      </c>
      <c r="E39" s="12" t="s">
        <v>142</v>
      </c>
      <c r="F39" s="11">
        <v>2</v>
      </c>
      <c r="G39" s="11">
        <v>1</v>
      </c>
      <c r="H39" s="11">
        <v>1</v>
      </c>
      <c r="I39" s="11">
        <v>1</v>
      </c>
      <c r="J39" s="11">
        <v>6</v>
      </c>
      <c r="K39" s="11">
        <v>6</v>
      </c>
      <c r="L39" s="11">
        <v>6</v>
      </c>
    </row>
    <row r="40" spans="2:12" ht="11.25" customHeight="1" x14ac:dyDescent="0.25">
      <c r="B40" s="43" t="s">
        <v>31</v>
      </c>
      <c r="C40" s="44" t="s">
        <v>28</v>
      </c>
      <c r="D40" s="12">
        <f t="shared" si="0"/>
        <v>10</v>
      </c>
      <c r="E40" s="12" t="s">
        <v>142</v>
      </c>
      <c r="F40" s="11">
        <v>3</v>
      </c>
      <c r="G40" s="11">
        <v>2</v>
      </c>
      <c r="H40" s="11">
        <v>3</v>
      </c>
      <c r="I40" s="11">
        <v>2</v>
      </c>
      <c r="J40" s="11">
        <v>20</v>
      </c>
      <c r="K40" s="11">
        <v>20</v>
      </c>
      <c r="L40" s="11">
        <v>20</v>
      </c>
    </row>
    <row r="41" spans="2:12" ht="11.25" customHeight="1" x14ac:dyDescent="0.25">
      <c r="B41" s="41">
        <v>36.020000000000003</v>
      </c>
      <c r="C41" s="39" t="s">
        <v>113</v>
      </c>
      <c r="D41" s="18">
        <f t="shared" si="0"/>
        <v>183.5</v>
      </c>
      <c r="E41" s="18" t="s">
        <v>142</v>
      </c>
      <c r="F41" s="17">
        <f>F42+F43+F44</f>
        <v>46</v>
      </c>
      <c r="G41" s="17">
        <f t="shared" ref="G41:L41" si="12">G42+G43+G44</f>
        <v>46</v>
      </c>
      <c r="H41" s="17">
        <f t="shared" si="12"/>
        <v>46</v>
      </c>
      <c r="I41" s="17">
        <f t="shared" si="12"/>
        <v>45.5</v>
      </c>
      <c r="J41" s="17">
        <f t="shared" si="12"/>
        <v>188</v>
      </c>
      <c r="K41" s="17">
        <f t="shared" si="12"/>
        <v>193</v>
      </c>
      <c r="L41" s="17">
        <f t="shared" si="12"/>
        <v>203</v>
      </c>
    </row>
    <row r="42" spans="2:12" ht="11.25" customHeight="1" x14ac:dyDescent="0.25">
      <c r="B42" s="43" t="s">
        <v>121</v>
      </c>
      <c r="C42" s="44" t="s">
        <v>120</v>
      </c>
      <c r="D42" s="12">
        <f t="shared" si="0"/>
        <v>80</v>
      </c>
      <c r="E42" s="12" t="s">
        <v>142</v>
      </c>
      <c r="F42" s="11">
        <v>20</v>
      </c>
      <c r="G42" s="11">
        <v>20</v>
      </c>
      <c r="H42" s="11">
        <v>20</v>
      </c>
      <c r="I42" s="11">
        <v>20</v>
      </c>
      <c r="J42" s="11">
        <v>80</v>
      </c>
      <c r="K42" s="11">
        <v>80</v>
      </c>
      <c r="L42" s="11">
        <v>80</v>
      </c>
    </row>
    <row r="43" spans="2:12" ht="11.25" customHeight="1" x14ac:dyDescent="0.25">
      <c r="B43" s="43" t="s">
        <v>150</v>
      </c>
      <c r="C43" s="44" t="s">
        <v>147</v>
      </c>
      <c r="D43" s="12">
        <f t="shared" si="0"/>
        <v>3</v>
      </c>
      <c r="E43" s="12" t="s">
        <v>142</v>
      </c>
      <c r="F43" s="11">
        <v>1</v>
      </c>
      <c r="G43" s="11">
        <v>1</v>
      </c>
      <c r="H43" s="11">
        <v>1</v>
      </c>
      <c r="I43" s="11">
        <v>0</v>
      </c>
      <c r="J43" s="11">
        <v>3</v>
      </c>
      <c r="K43" s="11">
        <v>3</v>
      </c>
      <c r="L43" s="11">
        <v>3</v>
      </c>
    </row>
    <row r="44" spans="2:12" ht="11.25" customHeight="1" x14ac:dyDescent="0.25">
      <c r="B44" s="43" t="s">
        <v>34</v>
      </c>
      <c r="C44" s="44" t="s">
        <v>33</v>
      </c>
      <c r="D44" s="12">
        <f t="shared" si="0"/>
        <v>100.5</v>
      </c>
      <c r="E44" s="12" t="s">
        <v>142</v>
      </c>
      <c r="F44" s="11">
        <v>25</v>
      </c>
      <c r="G44" s="11">
        <v>25</v>
      </c>
      <c r="H44" s="11">
        <v>25</v>
      </c>
      <c r="I44" s="11">
        <v>25.5</v>
      </c>
      <c r="J44" s="11">
        <v>105</v>
      </c>
      <c r="K44" s="11">
        <v>110</v>
      </c>
      <c r="L44" s="11">
        <v>120</v>
      </c>
    </row>
    <row r="45" spans="2:12" ht="11.25" customHeight="1" x14ac:dyDescent="0.25">
      <c r="B45" s="41" t="s">
        <v>36</v>
      </c>
      <c r="C45" s="42" t="s">
        <v>52</v>
      </c>
      <c r="D45" s="18">
        <f t="shared" si="0"/>
        <v>-30</v>
      </c>
      <c r="E45" s="18" t="s">
        <v>142</v>
      </c>
      <c r="F45" s="18">
        <f t="shared" ref="F45:L45" si="13">F46+F47</f>
        <v>-30</v>
      </c>
      <c r="G45" s="18">
        <f t="shared" si="13"/>
        <v>0</v>
      </c>
      <c r="H45" s="18">
        <f t="shared" si="13"/>
        <v>0</v>
      </c>
      <c r="I45" s="18">
        <f t="shared" si="13"/>
        <v>0</v>
      </c>
      <c r="J45" s="18">
        <f t="shared" si="13"/>
        <v>0</v>
      </c>
      <c r="K45" s="18">
        <f t="shared" si="13"/>
        <v>0</v>
      </c>
      <c r="L45" s="18">
        <f t="shared" si="13"/>
        <v>0</v>
      </c>
    </row>
    <row r="46" spans="2:12" ht="11.25" hidden="1" customHeight="1" x14ac:dyDescent="0.25">
      <c r="B46" s="43" t="s">
        <v>37</v>
      </c>
      <c r="C46" s="44" t="s">
        <v>35</v>
      </c>
      <c r="D46" s="12">
        <f t="shared" si="0"/>
        <v>0</v>
      </c>
      <c r="E46" s="12" t="s">
        <v>142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2:12" ht="11.25" customHeight="1" x14ac:dyDescent="0.25">
      <c r="B47" s="46" t="s">
        <v>38</v>
      </c>
      <c r="C47" s="47" t="s">
        <v>59</v>
      </c>
      <c r="D47" s="12">
        <f t="shared" si="0"/>
        <v>-30</v>
      </c>
      <c r="E47" s="12" t="s">
        <v>142</v>
      </c>
      <c r="F47" s="48" t="s">
        <v>170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11">
        <v>0</v>
      </c>
    </row>
    <row r="48" spans="2:12" ht="11.25" customHeight="1" x14ac:dyDescent="0.25">
      <c r="B48" s="41" t="s">
        <v>39</v>
      </c>
      <c r="C48" s="39" t="s">
        <v>54</v>
      </c>
      <c r="D48" s="18">
        <f t="shared" si="0"/>
        <v>300</v>
      </c>
      <c r="E48" s="18" t="s">
        <v>142</v>
      </c>
      <c r="F48" s="17">
        <f>F49+F50</f>
        <v>80</v>
      </c>
      <c r="G48" s="17">
        <f t="shared" ref="G48:L48" si="14">G49+G50</f>
        <v>90</v>
      </c>
      <c r="H48" s="17">
        <f t="shared" si="14"/>
        <v>90</v>
      </c>
      <c r="I48" s="17">
        <f t="shared" si="14"/>
        <v>40</v>
      </c>
      <c r="J48" s="17">
        <f t="shared" si="14"/>
        <v>321</v>
      </c>
      <c r="K48" s="17">
        <f t="shared" si="14"/>
        <v>326</v>
      </c>
      <c r="L48" s="17">
        <f t="shared" si="14"/>
        <v>331</v>
      </c>
    </row>
    <row r="49" spans="1:12" ht="11.25" customHeight="1" x14ac:dyDescent="0.25">
      <c r="B49" s="43" t="s">
        <v>40</v>
      </c>
      <c r="C49" s="44" t="s">
        <v>65</v>
      </c>
      <c r="D49" s="12">
        <f t="shared" si="0"/>
        <v>150</v>
      </c>
      <c r="E49" s="12" t="s">
        <v>142</v>
      </c>
      <c r="F49" s="11">
        <v>50</v>
      </c>
      <c r="G49" s="11">
        <v>50</v>
      </c>
      <c r="H49" s="11">
        <v>50</v>
      </c>
      <c r="I49" s="11">
        <v>0</v>
      </c>
      <c r="J49" s="11">
        <v>150</v>
      </c>
      <c r="K49" s="11">
        <v>150</v>
      </c>
      <c r="L49" s="11">
        <v>150</v>
      </c>
    </row>
    <row r="50" spans="1:12" ht="11.25" customHeight="1" x14ac:dyDescent="0.25">
      <c r="B50" s="43" t="s">
        <v>151</v>
      </c>
      <c r="C50" s="44" t="s">
        <v>152</v>
      </c>
      <c r="D50" s="12">
        <f t="shared" si="0"/>
        <v>150</v>
      </c>
      <c r="E50" s="12" t="s">
        <v>142</v>
      </c>
      <c r="F50" s="11">
        <v>30</v>
      </c>
      <c r="G50" s="11">
        <v>40</v>
      </c>
      <c r="H50" s="11">
        <v>40</v>
      </c>
      <c r="I50" s="11">
        <v>40</v>
      </c>
      <c r="J50" s="11">
        <v>171</v>
      </c>
      <c r="K50" s="11">
        <v>176</v>
      </c>
      <c r="L50" s="11">
        <v>181</v>
      </c>
    </row>
    <row r="51" spans="1:12" ht="11.25" customHeight="1" x14ac:dyDescent="0.25">
      <c r="B51" s="41">
        <v>43.02</v>
      </c>
      <c r="C51" s="39" t="s">
        <v>154</v>
      </c>
      <c r="D51" s="20">
        <f>D52</f>
        <v>400</v>
      </c>
      <c r="E51" s="20">
        <f t="shared" ref="E51:L51" si="15">E52</f>
        <v>0</v>
      </c>
      <c r="F51" s="20">
        <f t="shared" si="15"/>
        <v>80</v>
      </c>
      <c r="G51" s="20">
        <f t="shared" si="15"/>
        <v>80</v>
      </c>
      <c r="H51" s="20">
        <f t="shared" si="15"/>
        <v>160</v>
      </c>
      <c r="I51" s="20">
        <f t="shared" si="15"/>
        <v>80</v>
      </c>
      <c r="J51" s="20">
        <f t="shared" si="15"/>
        <v>0</v>
      </c>
      <c r="K51" s="20">
        <f t="shared" si="15"/>
        <v>0</v>
      </c>
      <c r="L51" s="20">
        <f t="shared" si="15"/>
        <v>0</v>
      </c>
    </row>
    <row r="52" spans="1:12" ht="11.25" customHeight="1" x14ac:dyDescent="0.25">
      <c r="B52" s="43" t="s">
        <v>153</v>
      </c>
      <c r="C52" s="44" t="s">
        <v>158</v>
      </c>
      <c r="D52" s="12">
        <f t="shared" si="0"/>
        <v>400</v>
      </c>
      <c r="E52" s="50">
        <v>0</v>
      </c>
      <c r="F52" s="24">
        <v>80</v>
      </c>
      <c r="G52" s="24">
        <v>80</v>
      </c>
      <c r="H52" s="24">
        <v>160</v>
      </c>
      <c r="I52" s="24">
        <v>80</v>
      </c>
      <c r="J52" s="24">
        <v>0</v>
      </c>
      <c r="K52" s="24">
        <v>0</v>
      </c>
      <c r="L52" s="24">
        <v>0</v>
      </c>
    </row>
    <row r="53" spans="1:12" ht="11.25" customHeight="1" x14ac:dyDescent="0.25">
      <c r="B53" s="21"/>
      <c r="C53" s="17" t="s">
        <v>69</v>
      </c>
      <c r="D53" s="20">
        <f t="shared" si="0"/>
        <v>784</v>
      </c>
      <c r="E53" s="19" t="s">
        <v>142</v>
      </c>
      <c r="F53" s="20">
        <f>F54+F55+F56+F57+F58+F59</f>
        <v>30</v>
      </c>
      <c r="G53" s="20">
        <f t="shared" ref="G53:L53" si="16">G54+G55+G56+G57+G58+G59</f>
        <v>754</v>
      </c>
      <c r="H53" s="20">
        <f t="shared" si="16"/>
        <v>0</v>
      </c>
      <c r="I53" s="20">
        <f t="shared" si="16"/>
        <v>0</v>
      </c>
      <c r="J53" s="20">
        <f t="shared" si="16"/>
        <v>0</v>
      </c>
      <c r="K53" s="20">
        <f t="shared" si="16"/>
        <v>0</v>
      </c>
      <c r="L53" s="20">
        <f t="shared" si="16"/>
        <v>0</v>
      </c>
    </row>
    <row r="54" spans="1:12" ht="11.25" customHeight="1" x14ac:dyDescent="0.25">
      <c r="A54" s="69"/>
      <c r="B54" s="70" t="s">
        <v>68</v>
      </c>
      <c r="C54" s="71" t="s">
        <v>67</v>
      </c>
      <c r="D54" s="72">
        <f t="shared" si="0"/>
        <v>30</v>
      </c>
      <c r="E54" s="12" t="s">
        <v>142</v>
      </c>
      <c r="F54" s="11">
        <v>30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1.25" customHeight="1" x14ac:dyDescent="0.25">
      <c r="B55" s="51" t="s">
        <v>157</v>
      </c>
      <c r="C55" s="52" t="s">
        <v>155</v>
      </c>
      <c r="D55" s="12">
        <f t="shared" si="0"/>
        <v>300</v>
      </c>
      <c r="E55" s="12" t="s">
        <v>142</v>
      </c>
      <c r="F55" s="11">
        <v>0</v>
      </c>
      <c r="G55" s="11">
        <v>300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2" hidden="1" customHeight="1" x14ac:dyDescent="0.25">
      <c r="B56" s="51" t="s">
        <v>132</v>
      </c>
      <c r="C56" s="52" t="s">
        <v>133</v>
      </c>
      <c r="D56" s="12">
        <f t="shared" si="0"/>
        <v>0</v>
      </c>
      <c r="E56" s="12" t="s">
        <v>142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</row>
    <row r="57" spans="1:12" ht="12" hidden="1" customHeight="1" x14ac:dyDescent="0.25">
      <c r="B57" s="51" t="s">
        <v>159</v>
      </c>
      <c r="C57" s="52" t="s">
        <v>160</v>
      </c>
      <c r="D57" s="12">
        <f t="shared" si="0"/>
        <v>0</v>
      </c>
      <c r="E57" s="12" t="s">
        <v>142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</row>
    <row r="58" spans="1:12" ht="12" customHeight="1" x14ac:dyDescent="0.25">
      <c r="B58" s="51" t="s">
        <v>156</v>
      </c>
      <c r="C58" s="52" t="s">
        <v>164</v>
      </c>
      <c r="D58" s="12">
        <f t="shared" si="0"/>
        <v>454</v>
      </c>
      <c r="E58" s="12" t="s">
        <v>142</v>
      </c>
      <c r="F58" s="11">
        <v>0</v>
      </c>
      <c r="G58" s="11">
        <v>454</v>
      </c>
      <c r="H58" s="11">
        <f t="shared" ref="H58:L58" si="17">H59+H60</f>
        <v>0</v>
      </c>
      <c r="I58" s="11">
        <f t="shared" si="17"/>
        <v>0</v>
      </c>
      <c r="J58" s="11">
        <f t="shared" si="17"/>
        <v>0</v>
      </c>
      <c r="K58" s="11">
        <f t="shared" si="17"/>
        <v>0</v>
      </c>
      <c r="L58" s="11">
        <f t="shared" si="17"/>
        <v>0</v>
      </c>
    </row>
    <row r="59" spans="1:12" ht="12" hidden="1" customHeight="1" x14ac:dyDescent="0.25">
      <c r="B59" s="51" t="s">
        <v>163</v>
      </c>
      <c r="C59" s="52" t="s">
        <v>164</v>
      </c>
      <c r="D59" s="12">
        <f t="shared" si="0"/>
        <v>0</v>
      </c>
      <c r="E59" s="12"/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1:12" ht="12" hidden="1" customHeight="1" x14ac:dyDescent="0.25">
      <c r="B60" s="51"/>
      <c r="C60" s="52"/>
      <c r="D60" s="12"/>
      <c r="E60" s="12"/>
      <c r="F60" s="11"/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</row>
    <row r="61" spans="1:12" ht="12.75" customHeight="1" x14ac:dyDescent="0.25">
      <c r="B61" s="53">
        <v>49.02</v>
      </c>
      <c r="C61" s="17" t="s">
        <v>70</v>
      </c>
      <c r="D61" s="18">
        <f>F61+G61+H61+I61</f>
        <v>15251.29</v>
      </c>
      <c r="E61" s="28">
        <f>E70+E78+E81+E85+E89+E92+E107+E115+E123+E128+E133+E138+E141+E144+E147+E154</f>
        <v>0</v>
      </c>
      <c r="F61" s="28">
        <f>F70+F78+F81+F85+F89+F92+F103+F107+F115+F123+F128+F133+F138+F141+F144+F147+F154</f>
        <v>2165</v>
      </c>
      <c r="G61" s="29">
        <f t="shared" ref="G61:L61" si="18">G70+G78+G81+G85+G89+G92+G103+G107+G115+G123+G128+G133+G138+G141+G144+G147+G154</f>
        <v>8464.2900000000009</v>
      </c>
      <c r="H61" s="28">
        <f t="shared" si="18"/>
        <v>2696</v>
      </c>
      <c r="I61" s="28">
        <f t="shared" si="18"/>
        <v>1926</v>
      </c>
      <c r="J61" s="28">
        <f t="shared" si="18"/>
        <v>8722</v>
      </c>
      <c r="K61" s="28">
        <f t="shared" si="18"/>
        <v>9041</v>
      </c>
      <c r="L61" s="28">
        <f t="shared" si="18"/>
        <v>9423</v>
      </c>
    </row>
    <row r="62" spans="1:12" x14ac:dyDescent="0.25">
      <c r="B62" s="11"/>
      <c r="C62" s="17" t="s">
        <v>71</v>
      </c>
      <c r="D62" s="18">
        <f t="shared" ref="D62:D140" si="19">F62+G62+H62+I62</f>
        <v>9841</v>
      </c>
      <c r="E62" s="28">
        <f>E71+E79+E82+E86+E90+E93+E104+E108+E116+E124+E129+E134+E139+E145+E148+E155</f>
        <v>0</v>
      </c>
      <c r="F62" s="28">
        <f>F71+F79+F82+F86+F90+F93+F104+F108+F116+F124+F129+F134+F139+F145+F148+F155</f>
        <v>2135</v>
      </c>
      <c r="G62" s="28">
        <f t="shared" ref="G62:L62" si="20">G71+G79+G82+G86+G90+G93+G104+G108+G116+G124+G129+G134+G139+G145+G148+G155</f>
        <v>3084</v>
      </c>
      <c r="H62" s="28">
        <f t="shared" si="20"/>
        <v>2696</v>
      </c>
      <c r="I62" s="28">
        <f t="shared" si="20"/>
        <v>1926</v>
      </c>
      <c r="J62" s="28">
        <f t="shared" si="20"/>
        <v>8722</v>
      </c>
      <c r="K62" s="28">
        <f t="shared" si="20"/>
        <v>9041</v>
      </c>
      <c r="L62" s="28">
        <f t="shared" si="20"/>
        <v>9423</v>
      </c>
    </row>
    <row r="63" spans="1:12" x14ac:dyDescent="0.25">
      <c r="B63" s="11">
        <v>10</v>
      </c>
      <c r="C63" s="11" t="s">
        <v>72</v>
      </c>
      <c r="D63" s="12">
        <f t="shared" si="19"/>
        <v>3401.83</v>
      </c>
      <c r="E63" s="24">
        <f>E72+E87+E94+E117</f>
        <v>0</v>
      </c>
      <c r="F63" s="32">
        <f>F72+F83+F87+F94+F105+F117+F121</f>
        <v>767.82999999999993</v>
      </c>
      <c r="G63" s="24">
        <f t="shared" ref="G63:L63" si="21">G72+G83+G87+G94+G105+G117+G121</f>
        <v>973</v>
      </c>
      <c r="H63" s="24">
        <f t="shared" si="21"/>
        <v>954</v>
      </c>
      <c r="I63" s="24">
        <f t="shared" si="21"/>
        <v>707</v>
      </c>
      <c r="J63" s="24">
        <f t="shared" si="21"/>
        <v>3621</v>
      </c>
      <c r="K63" s="24">
        <f t="shared" si="21"/>
        <v>3714</v>
      </c>
      <c r="L63" s="24">
        <f t="shared" si="21"/>
        <v>3788</v>
      </c>
    </row>
    <row r="64" spans="1:12" x14ac:dyDescent="0.25">
      <c r="B64" s="11">
        <v>20</v>
      </c>
      <c r="C64" s="11" t="s">
        <v>73</v>
      </c>
      <c r="D64" s="12">
        <f t="shared" si="19"/>
        <v>3613</v>
      </c>
      <c r="E64" s="24">
        <f>E73+E88+E91+E95+E109+E110+E125+E130+E135+E140+E146+E149+E156</f>
        <v>0</v>
      </c>
      <c r="F64" s="24">
        <f>F73+F84+F88+F91+F95+F99+F106+F109+F122+F125+F130+F135+F140+F146+F149+F156</f>
        <v>798</v>
      </c>
      <c r="G64" s="24">
        <f t="shared" ref="G64:L64" si="22">G73+G84+G88+G91+G95+G99+G106+G109+G122+G125+G130+G135+G140+G146+G149+G156</f>
        <v>1458</v>
      </c>
      <c r="H64" s="24">
        <f t="shared" si="22"/>
        <v>964</v>
      </c>
      <c r="I64" s="24">
        <f t="shared" si="22"/>
        <v>393</v>
      </c>
      <c r="J64" s="24">
        <f t="shared" si="22"/>
        <v>2460</v>
      </c>
      <c r="K64" s="24">
        <f t="shared" si="22"/>
        <v>2580</v>
      </c>
      <c r="L64" s="24">
        <f t="shared" si="22"/>
        <v>2812</v>
      </c>
    </row>
    <row r="65" spans="2:15" x14ac:dyDescent="0.25">
      <c r="B65" s="49" t="s">
        <v>98</v>
      </c>
      <c r="C65" s="11" t="s">
        <v>74</v>
      </c>
      <c r="D65" s="12">
        <f t="shared" si="19"/>
        <v>2834</v>
      </c>
      <c r="E65" s="24">
        <f>E80+E84+E96+E97+E99+E111+E118+E119+E120+E150</f>
        <v>0</v>
      </c>
      <c r="F65" s="24">
        <f>F80+F96+F97+F98+F110+F111+F118+F119+F120</f>
        <v>577</v>
      </c>
      <c r="G65" s="24">
        <f t="shared" ref="G65:L65" si="23">G80+G96+G97+G98+G110+G111+G118+G119+G120</f>
        <v>653</v>
      </c>
      <c r="H65" s="24">
        <f t="shared" si="23"/>
        <v>778</v>
      </c>
      <c r="I65" s="24">
        <f t="shared" si="23"/>
        <v>826</v>
      </c>
      <c r="J65" s="24">
        <f t="shared" si="23"/>
        <v>2641</v>
      </c>
      <c r="K65" s="24">
        <f t="shared" si="23"/>
        <v>2747</v>
      </c>
      <c r="L65" s="24">
        <f t="shared" si="23"/>
        <v>2823</v>
      </c>
    </row>
    <row r="66" spans="2:15" x14ac:dyDescent="0.25">
      <c r="B66" s="49">
        <v>85</v>
      </c>
      <c r="C66" s="11" t="s">
        <v>173</v>
      </c>
      <c r="D66" s="12">
        <f t="shared" si="19"/>
        <v>-7.83</v>
      </c>
      <c r="E66" s="24"/>
      <c r="F66" s="32">
        <f>F74</f>
        <v>-7.83</v>
      </c>
      <c r="G66" s="24">
        <f t="shared" ref="G66:L66" si="24">G74</f>
        <v>0</v>
      </c>
      <c r="H66" s="24">
        <f t="shared" si="24"/>
        <v>0</v>
      </c>
      <c r="I66" s="24">
        <f t="shared" si="24"/>
        <v>0</v>
      </c>
      <c r="J66" s="24">
        <f t="shared" si="24"/>
        <v>0</v>
      </c>
      <c r="K66" s="24">
        <f t="shared" si="24"/>
        <v>0</v>
      </c>
      <c r="L66" s="24">
        <f t="shared" si="24"/>
        <v>0</v>
      </c>
    </row>
    <row r="67" spans="2:15" x14ac:dyDescent="0.25">
      <c r="B67" s="11"/>
      <c r="C67" s="17" t="s">
        <v>75</v>
      </c>
      <c r="D67" s="18">
        <f t="shared" si="19"/>
        <v>5410.29</v>
      </c>
      <c r="E67" s="29">
        <v>0</v>
      </c>
      <c r="F67" s="29">
        <f>F75+F100+F112+F126+F131+F136+F142+F151</f>
        <v>30</v>
      </c>
      <c r="G67" s="29">
        <f t="shared" ref="G67:L67" si="25">G75+G100+G112+G126+G131+G136+G142+G151</f>
        <v>5380.29</v>
      </c>
      <c r="H67" s="28">
        <f t="shared" si="25"/>
        <v>0</v>
      </c>
      <c r="I67" s="28">
        <f t="shared" si="25"/>
        <v>0</v>
      </c>
      <c r="J67" s="28">
        <f t="shared" si="25"/>
        <v>0</v>
      </c>
      <c r="K67" s="28">
        <f t="shared" si="25"/>
        <v>0</v>
      </c>
      <c r="L67" s="28">
        <f t="shared" si="25"/>
        <v>0</v>
      </c>
    </row>
    <row r="68" spans="2:15" x14ac:dyDescent="0.25">
      <c r="B68" s="11">
        <v>60</v>
      </c>
      <c r="C68" s="11" t="s">
        <v>148</v>
      </c>
      <c r="D68" s="54">
        <f t="shared" si="19"/>
        <v>517</v>
      </c>
      <c r="E68" s="32">
        <v>0</v>
      </c>
      <c r="F68" s="54">
        <f>F101+F152</f>
        <v>0</v>
      </c>
      <c r="G68" s="50">
        <f t="shared" ref="G68:L68" si="26">G101+G152</f>
        <v>517</v>
      </c>
      <c r="H68" s="50">
        <f t="shared" si="26"/>
        <v>0</v>
      </c>
      <c r="I68" s="50">
        <f t="shared" si="26"/>
        <v>0</v>
      </c>
      <c r="J68" s="50">
        <f t="shared" si="26"/>
        <v>0</v>
      </c>
      <c r="K68" s="50">
        <f t="shared" si="26"/>
        <v>0</v>
      </c>
      <c r="L68" s="50">
        <f t="shared" si="26"/>
        <v>0</v>
      </c>
    </row>
    <row r="69" spans="2:15" x14ac:dyDescent="0.25">
      <c r="B69" s="11">
        <v>70</v>
      </c>
      <c r="C69" s="11" t="s">
        <v>76</v>
      </c>
      <c r="D69" s="54">
        <f t="shared" si="19"/>
        <v>4893.29</v>
      </c>
      <c r="E69" s="32">
        <v>0</v>
      </c>
      <c r="F69" s="32">
        <f>F76+F102+F114+F127+F132+F137+F153</f>
        <v>30</v>
      </c>
      <c r="G69" s="24">
        <f t="shared" ref="G69:L69" si="27">G76+G102+G114+G127+G132+G137+G153</f>
        <v>4863.29</v>
      </c>
      <c r="H69" s="24">
        <f t="shared" si="27"/>
        <v>0</v>
      </c>
      <c r="I69" s="24">
        <f t="shared" si="27"/>
        <v>0</v>
      </c>
      <c r="J69" s="24">
        <f t="shared" si="27"/>
        <v>0</v>
      </c>
      <c r="K69" s="24">
        <f t="shared" si="27"/>
        <v>0</v>
      </c>
      <c r="L69" s="24">
        <f t="shared" si="27"/>
        <v>0</v>
      </c>
    </row>
    <row r="70" spans="2:15" x14ac:dyDescent="0.25">
      <c r="B70" s="55" t="s">
        <v>78</v>
      </c>
      <c r="C70" s="56" t="s">
        <v>77</v>
      </c>
      <c r="D70" s="18">
        <f t="shared" si="19"/>
        <v>6200</v>
      </c>
      <c r="E70" s="17">
        <f t="shared" ref="E70:L70" si="28">E71+E75</f>
        <v>0</v>
      </c>
      <c r="F70" s="17">
        <f t="shared" si="28"/>
        <v>751.99999999999989</v>
      </c>
      <c r="G70" s="17">
        <f t="shared" si="28"/>
        <v>4029</v>
      </c>
      <c r="H70" s="17">
        <f t="shared" si="28"/>
        <v>916</v>
      </c>
      <c r="I70" s="17">
        <f t="shared" si="28"/>
        <v>503</v>
      </c>
      <c r="J70" s="17">
        <f t="shared" si="28"/>
        <v>3286</v>
      </c>
      <c r="K70" s="17">
        <f t="shared" si="28"/>
        <v>3357</v>
      </c>
      <c r="L70" s="17">
        <f t="shared" si="28"/>
        <v>3411</v>
      </c>
    </row>
    <row r="71" spans="2:15" x14ac:dyDescent="0.25">
      <c r="B71" s="11"/>
      <c r="C71" s="11" t="s">
        <v>71</v>
      </c>
      <c r="D71" s="12">
        <f t="shared" si="19"/>
        <v>3350</v>
      </c>
      <c r="E71" s="11">
        <f t="shared" ref="E71" si="29">E72+E73</f>
        <v>0</v>
      </c>
      <c r="F71" s="11">
        <f>F72+F73+F74</f>
        <v>751.99999999999989</v>
      </c>
      <c r="G71" s="11">
        <f t="shared" ref="G71:L71" si="30">G72+G73+G74</f>
        <v>1179</v>
      </c>
      <c r="H71" s="11">
        <f t="shared" si="30"/>
        <v>916</v>
      </c>
      <c r="I71" s="11">
        <f t="shared" si="30"/>
        <v>503</v>
      </c>
      <c r="J71" s="11">
        <f t="shared" si="30"/>
        <v>3286</v>
      </c>
      <c r="K71" s="11">
        <f t="shared" si="30"/>
        <v>3357</v>
      </c>
      <c r="L71" s="11">
        <f t="shared" si="30"/>
        <v>3411</v>
      </c>
    </row>
    <row r="72" spans="2:15" x14ac:dyDescent="0.25">
      <c r="B72" s="11">
        <v>10</v>
      </c>
      <c r="C72" s="11" t="s">
        <v>72</v>
      </c>
      <c r="D72" s="12">
        <f t="shared" si="19"/>
        <v>1879.83</v>
      </c>
      <c r="E72" s="12" t="s">
        <v>142</v>
      </c>
      <c r="F72" s="11">
        <v>396.83</v>
      </c>
      <c r="G72" s="11">
        <v>551</v>
      </c>
      <c r="H72" s="11">
        <v>520</v>
      </c>
      <c r="I72" s="11">
        <v>412</v>
      </c>
      <c r="J72" s="11">
        <v>2026</v>
      </c>
      <c r="K72" s="11">
        <v>2081</v>
      </c>
      <c r="L72" s="11">
        <v>2116</v>
      </c>
    </row>
    <row r="73" spans="2:15" x14ac:dyDescent="0.25">
      <c r="B73" s="11">
        <v>20</v>
      </c>
      <c r="C73" s="11" t="s">
        <v>73</v>
      </c>
      <c r="D73" s="12">
        <f t="shared" si="19"/>
        <v>1478</v>
      </c>
      <c r="E73" s="12" t="s">
        <v>142</v>
      </c>
      <c r="F73" s="11">
        <v>363</v>
      </c>
      <c r="G73" s="11">
        <v>628</v>
      </c>
      <c r="H73" s="11">
        <v>396</v>
      </c>
      <c r="I73" s="11">
        <v>91</v>
      </c>
      <c r="J73" s="11">
        <v>1260</v>
      </c>
      <c r="K73" s="11">
        <v>1276</v>
      </c>
      <c r="L73" s="11">
        <v>1295</v>
      </c>
    </row>
    <row r="74" spans="2:15" x14ac:dyDescent="0.25">
      <c r="B74" s="11">
        <v>85</v>
      </c>
      <c r="C74" s="11" t="s">
        <v>173</v>
      </c>
      <c r="D74" s="12">
        <f t="shared" si="19"/>
        <v>-7.83</v>
      </c>
      <c r="E74" s="12"/>
      <c r="F74" s="11">
        <v>-7.83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</row>
    <row r="75" spans="2:15" x14ac:dyDescent="0.25">
      <c r="B75" s="11"/>
      <c r="C75" s="11" t="s">
        <v>75</v>
      </c>
      <c r="D75" s="12">
        <f t="shared" si="19"/>
        <v>2850</v>
      </c>
      <c r="E75" s="54" t="str">
        <f>E76</f>
        <v>0</v>
      </c>
      <c r="F75" s="50">
        <f t="shared" ref="F75:L75" si="31">F76</f>
        <v>0</v>
      </c>
      <c r="G75" s="50">
        <f t="shared" si="31"/>
        <v>2850</v>
      </c>
      <c r="H75" s="50">
        <f t="shared" si="31"/>
        <v>0</v>
      </c>
      <c r="I75" s="50">
        <f t="shared" si="31"/>
        <v>0</v>
      </c>
      <c r="J75" s="50">
        <f t="shared" si="31"/>
        <v>0</v>
      </c>
      <c r="K75" s="50">
        <f t="shared" si="31"/>
        <v>0</v>
      </c>
      <c r="L75" s="50">
        <f t="shared" si="31"/>
        <v>0</v>
      </c>
    </row>
    <row r="76" spans="2:15" x14ac:dyDescent="0.25">
      <c r="B76" s="11">
        <v>70</v>
      </c>
      <c r="C76" s="11" t="s">
        <v>76</v>
      </c>
      <c r="D76" s="12">
        <f t="shared" si="19"/>
        <v>2850</v>
      </c>
      <c r="E76" s="12" t="s">
        <v>142</v>
      </c>
      <c r="F76" s="11">
        <v>0</v>
      </c>
      <c r="G76" s="24">
        <v>2850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</row>
    <row r="77" spans="2:15" ht="6.65" hidden="1" customHeight="1" x14ac:dyDescent="0.25">
      <c r="B77" s="11"/>
      <c r="C77" s="11"/>
      <c r="D77" s="12"/>
      <c r="E77" s="12"/>
      <c r="F77" s="11"/>
      <c r="G77" s="11"/>
      <c r="H77" s="11"/>
      <c r="I77" s="11"/>
      <c r="J77" s="11"/>
      <c r="K77" s="11"/>
      <c r="L77" s="11"/>
    </row>
    <row r="78" spans="2:15" x14ac:dyDescent="0.25">
      <c r="B78" s="55" t="s">
        <v>80</v>
      </c>
      <c r="C78" s="56" t="s">
        <v>79</v>
      </c>
      <c r="D78" s="18">
        <f t="shared" si="19"/>
        <v>300</v>
      </c>
      <c r="E78" s="57" t="str">
        <f>E79</f>
        <v>0</v>
      </c>
      <c r="F78" s="17">
        <f>F79</f>
        <v>0</v>
      </c>
      <c r="G78" s="17">
        <f t="shared" ref="G78:L79" si="32">G79</f>
        <v>0</v>
      </c>
      <c r="H78" s="17">
        <f t="shared" si="32"/>
        <v>0</v>
      </c>
      <c r="I78" s="17">
        <f t="shared" si="32"/>
        <v>300</v>
      </c>
      <c r="J78" s="17">
        <f t="shared" si="32"/>
        <v>100</v>
      </c>
      <c r="K78" s="17">
        <f t="shared" si="32"/>
        <v>100</v>
      </c>
      <c r="L78" s="17">
        <f t="shared" si="32"/>
        <v>100</v>
      </c>
    </row>
    <row r="79" spans="2:15" x14ac:dyDescent="0.25">
      <c r="B79" s="11"/>
      <c r="C79" s="11" t="s">
        <v>71</v>
      </c>
      <c r="D79" s="12">
        <f t="shared" si="19"/>
        <v>300</v>
      </c>
      <c r="E79" s="49" t="str">
        <f>E80</f>
        <v>0</v>
      </c>
      <c r="F79" s="11">
        <f>F80</f>
        <v>0</v>
      </c>
      <c r="G79" s="11">
        <f t="shared" si="32"/>
        <v>0</v>
      </c>
      <c r="H79" s="11">
        <f t="shared" si="32"/>
        <v>0</v>
      </c>
      <c r="I79" s="11">
        <f t="shared" si="32"/>
        <v>300</v>
      </c>
      <c r="J79" s="11">
        <f t="shared" si="32"/>
        <v>100</v>
      </c>
      <c r="K79" s="11">
        <f t="shared" si="32"/>
        <v>100</v>
      </c>
      <c r="L79" s="11">
        <f t="shared" si="32"/>
        <v>100</v>
      </c>
      <c r="O79" s="10"/>
    </row>
    <row r="80" spans="2:15" x14ac:dyDescent="0.25">
      <c r="B80" s="11">
        <v>5004</v>
      </c>
      <c r="C80" s="11" t="s">
        <v>81</v>
      </c>
      <c r="D80" s="12">
        <f t="shared" si="19"/>
        <v>300</v>
      </c>
      <c r="E80" s="12" t="s">
        <v>142</v>
      </c>
      <c r="F80" s="11">
        <v>0</v>
      </c>
      <c r="G80" s="11">
        <v>0</v>
      </c>
      <c r="H80" s="11">
        <v>0</v>
      </c>
      <c r="I80" s="11">
        <v>300</v>
      </c>
      <c r="J80" s="11">
        <v>100</v>
      </c>
      <c r="K80" s="11">
        <v>100</v>
      </c>
      <c r="L80" s="11">
        <v>100</v>
      </c>
      <c r="O80" t="s">
        <v>129</v>
      </c>
    </row>
    <row r="81" spans="2:12" ht="12.75" hidden="1" customHeight="1" x14ac:dyDescent="0.25">
      <c r="B81" s="49" t="s">
        <v>118</v>
      </c>
      <c r="C81" s="17" t="s">
        <v>119</v>
      </c>
      <c r="D81" s="18">
        <f t="shared" si="19"/>
        <v>0</v>
      </c>
      <c r="E81" s="57">
        <f>E82</f>
        <v>0</v>
      </c>
      <c r="F81" s="17">
        <f>F82</f>
        <v>0</v>
      </c>
      <c r="G81" s="17">
        <f t="shared" ref="G81:L81" si="33">G82</f>
        <v>0</v>
      </c>
      <c r="H81" s="17">
        <f t="shared" si="33"/>
        <v>0</v>
      </c>
      <c r="I81" s="17">
        <f t="shared" si="33"/>
        <v>0</v>
      </c>
      <c r="J81" s="17">
        <f t="shared" si="33"/>
        <v>0</v>
      </c>
      <c r="K81" s="17">
        <f t="shared" si="33"/>
        <v>0</v>
      </c>
      <c r="L81" s="17">
        <f t="shared" si="33"/>
        <v>0</v>
      </c>
    </row>
    <row r="82" spans="2:12" ht="12.75" hidden="1" customHeight="1" x14ac:dyDescent="0.25">
      <c r="B82" s="11"/>
      <c r="C82" s="11" t="s">
        <v>71</v>
      </c>
      <c r="D82" s="12">
        <f t="shared" si="19"/>
        <v>0</v>
      </c>
      <c r="E82" s="12">
        <f>E83+E84</f>
        <v>0</v>
      </c>
      <c r="F82" s="12">
        <f t="shared" ref="F82:L82" si="34">F83+F84</f>
        <v>0</v>
      </c>
      <c r="G82" s="12">
        <f t="shared" si="34"/>
        <v>0</v>
      </c>
      <c r="H82" s="12">
        <f t="shared" si="34"/>
        <v>0</v>
      </c>
      <c r="I82" s="12">
        <f t="shared" si="34"/>
        <v>0</v>
      </c>
      <c r="J82" s="12">
        <f t="shared" si="34"/>
        <v>0</v>
      </c>
      <c r="K82" s="12">
        <f t="shared" si="34"/>
        <v>0</v>
      </c>
      <c r="L82" s="12">
        <f t="shared" si="34"/>
        <v>0</v>
      </c>
    </row>
    <row r="83" spans="2:12" ht="12.75" hidden="1" customHeight="1" x14ac:dyDescent="0.25">
      <c r="B83" s="11">
        <v>10</v>
      </c>
      <c r="C83" s="11" t="s">
        <v>145</v>
      </c>
      <c r="D83" s="12">
        <f t="shared" si="19"/>
        <v>0</v>
      </c>
      <c r="E83" s="49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75" hidden="1" customHeight="1" x14ac:dyDescent="0.25">
      <c r="B84" s="49">
        <v>20</v>
      </c>
      <c r="C84" s="11" t="s">
        <v>146</v>
      </c>
      <c r="D84" s="12">
        <f t="shared" si="19"/>
        <v>0</v>
      </c>
      <c r="E84" s="12" t="s">
        <v>142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</row>
    <row r="85" spans="2:12" x14ac:dyDescent="0.25">
      <c r="B85" s="55" t="s">
        <v>83</v>
      </c>
      <c r="C85" s="56" t="s">
        <v>82</v>
      </c>
      <c r="D85" s="18">
        <f t="shared" si="19"/>
        <v>290</v>
      </c>
      <c r="E85" s="57">
        <f t="shared" ref="E85:L85" si="35">E86</f>
        <v>0</v>
      </c>
      <c r="F85" s="17">
        <f t="shared" si="35"/>
        <v>65</v>
      </c>
      <c r="G85" s="17">
        <f t="shared" si="35"/>
        <v>97</v>
      </c>
      <c r="H85" s="17">
        <f t="shared" si="35"/>
        <v>79</v>
      </c>
      <c r="I85" s="17">
        <f t="shared" si="35"/>
        <v>49</v>
      </c>
      <c r="J85" s="17">
        <f t="shared" si="35"/>
        <v>304</v>
      </c>
      <c r="K85" s="17">
        <f t="shared" si="35"/>
        <v>310</v>
      </c>
      <c r="L85" s="17">
        <f t="shared" si="35"/>
        <v>316</v>
      </c>
    </row>
    <row r="86" spans="2:12" x14ac:dyDescent="0.25">
      <c r="B86" s="11"/>
      <c r="C86" s="11" t="s">
        <v>71</v>
      </c>
      <c r="D86" s="12">
        <f t="shared" si="19"/>
        <v>290</v>
      </c>
      <c r="E86" s="11">
        <f t="shared" ref="E86:L86" si="36">E87+E88</f>
        <v>0</v>
      </c>
      <c r="F86" s="11">
        <f t="shared" si="36"/>
        <v>65</v>
      </c>
      <c r="G86" s="11">
        <f t="shared" si="36"/>
        <v>97</v>
      </c>
      <c r="H86" s="11">
        <f t="shared" si="36"/>
        <v>79</v>
      </c>
      <c r="I86" s="11">
        <f t="shared" si="36"/>
        <v>49</v>
      </c>
      <c r="J86" s="11">
        <f t="shared" si="36"/>
        <v>304</v>
      </c>
      <c r="K86" s="11">
        <f t="shared" si="36"/>
        <v>310</v>
      </c>
      <c r="L86" s="11">
        <f t="shared" si="36"/>
        <v>316</v>
      </c>
    </row>
    <row r="87" spans="2:12" x14ac:dyDescent="0.25">
      <c r="B87" s="11">
        <v>10</v>
      </c>
      <c r="C87" s="11" t="s">
        <v>72</v>
      </c>
      <c r="D87" s="12">
        <f t="shared" si="19"/>
        <v>220</v>
      </c>
      <c r="E87" s="12" t="s">
        <v>142</v>
      </c>
      <c r="F87" s="11">
        <v>50</v>
      </c>
      <c r="G87" s="11">
        <v>65</v>
      </c>
      <c r="H87" s="11">
        <v>60</v>
      </c>
      <c r="I87" s="11">
        <v>45</v>
      </c>
      <c r="J87" s="11">
        <v>237</v>
      </c>
      <c r="K87" s="11">
        <v>243</v>
      </c>
      <c r="L87" s="11">
        <v>249</v>
      </c>
    </row>
    <row r="88" spans="2:12" x14ac:dyDescent="0.25">
      <c r="B88" s="11">
        <v>20</v>
      </c>
      <c r="C88" s="11" t="s">
        <v>73</v>
      </c>
      <c r="D88" s="12">
        <f t="shared" si="19"/>
        <v>70</v>
      </c>
      <c r="E88" s="12" t="s">
        <v>142</v>
      </c>
      <c r="F88" s="11">
        <v>15</v>
      </c>
      <c r="G88" s="11">
        <v>32</v>
      </c>
      <c r="H88" s="11">
        <v>19</v>
      </c>
      <c r="I88" s="11">
        <v>4</v>
      </c>
      <c r="J88" s="11">
        <v>67</v>
      </c>
      <c r="K88" s="11">
        <v>67</v>
      </c>
      <c r="L88" s="11">
        <v>67</v>
      </c>
    </row>
    <row r="89" spans="2:12" x14ac:dyDescent="0.25">
      <c r="B89" s="58" t="s">
        <v>143</v>
      </c>
      <c r="C89" s="17" t="s">
        <v>144</v>
      </c>
      <c r="D89" s="18">
        <f t="shared" si="19"/>
        <v>38</v>
      </c>
      <c r="E89" s="57" t="str">
        <f>E90</f>
        <v>0</v>
      </c>
      <c r="F89" s="17">
        <f>F90</f>
        <v>14</v>
      </c>
      <c r="G89" s="17">
        <f t="shared" ref="G89:L90" si="37">G90</f>
        <v>10</v>
      </c>
      <c r="H89" s="17">
        <f t="shared" si="37"/>
        <v>7</v>
      </c>
      <c r="I89" s="17">
        <f t="shared" si="37"/>
        <v>7</v>
      </c>
      <c r="J89" s="17">
        <f t="shared" si="37"/>
        <v>43</v>
      </c>
      <c r="K89" s="17">
        <f t="shared" si="37"/>
        <v>48</v>
      </c>
      <c r="L89" s="17">
        <f t="shared" si="37"/>
        <v>53</v>
      </c>
    </row>
    <row r="90" spans="2:12" x14ac:dyDescent="0.25">
      <c r="B90" s="59"/>
      <c r="C90" s="11" t="s">
        <v>71</v>
      </c>
      <c r="D90" s="12">
        <f t="shared" si="19"/>
        <v>38</v>
      </c>
      <c r="E90" s="49" t="str">
        <f>E91</f>
        <v>0</v>
      </c>
      <c r="F90" s="11">
        <f>F91</f>
        <v>14</v>
      </c>
      <c r="G90" s="11">
        <f t="shared" si="37"/>
        <v>10</v>
      </c>
      <c r="H90" s="11">
        <f t="shared" si="37"/>
        <v>7</v>
      </c>
      <c r="I90" s="11">
        <f t="shared" si="37"/>
        <v>7</v>
      </c>
      <c r="J90" s="11">
        <f t="shared" si="37"/>
        <v>43</v>
      </c>
      <c r="K90" s="11">
        <f t="shared" si="37"/>
        <v>48</v>
      </c>
      <c r="L90" s="11">
        <f t="shared" si="37"/>
        <v>53</v>
      </c>
    </row>
    <row r="91" spans="2:12" x14ac:dyDescent="0.25">
      <c r="B91" s="59">
        <v>20</v>
      </c>
      <c r="C91" s="11" t="s">
        <v>124</v>
      </c>
      <c r="D91" s="12">
        <f t="shared" si="19"/>
        <v>38</v>
      </c>
      <c r="E91" s="12" t="s">
        <v>142</v>
      </c>
      <c r="F91" s="11">
        <v>14</v>
      </c>
      <c r="G91" s="11">
        <v>10</v>
      </c>
      <c r="H91" s="11">
        <v>7</v>
      </c>
      <c r="I91" s="11">
        <v>7</v>
      </c>
      <c r="J91" s="11">
        <v>43</v>
      </c>
      <c r="K91" s="11">
        <v>48</v>
      </c>
      <c r="L91" s="11">
        <v>53</v>
      </c>
    </row>
    <row r="92" spans="2:12" x14ac:dyDescent="0.25">
      <c r="B92" s="55" t="s">
        <v>85</v>
      </c>
      <c r="C92" s="17" t="s">
        <v>84</v>
      </c>
      <c r="D92" s="18">
        <f t="shared" si="19"/>
        <v>750</v>
      </c>
      <c r="E92" s="17">
        <f t="shared" ref="E92:L92" si="38">E93+E100</f>
        <v>0</v>
      </c>
      <c r="F92" s="17">
        <f t="shared" si="38"/>
        <v>151</v>
      </c>
      <c r="G92" s="17">
        <f t="shared" si="38"/>
        <v>228</v>
      </c>
      <c r="H92" s="17">
        <f t="shared" si="38"/>
        <v>218</v>
      </c>
      <c r="I92" s="17">
        <f t="shared" si="38"/>
        <v>153</v>
      </c>
      <c r="J92" s="17">
        <f t="shared" si="38"/>
        <v>681</v>
      </c>
      <c r="K92" s="17">
        <f t="shared" si="38"/>
        <v>701</v>
      </c>
      <c r="L92" s="17">
        <f t="shared" si="38"/>
        <v>720</v>
      </c>
    </row>
    <row r="93" spans="2:12" x14ac:dyDescent="0.25">
      <c r="B93" s="11"/>
      <c r="C93" s="11" t="s">
        <v>71</v>
      </c>
      <c r="D93" s="12">
        <f t="shared" si="19"/>
        <v>750</v>
      </c>
      <c r="E93" s="11">
        <f>E94+E95+E96+E97+E99</f>
        <v>0</v>
      </c>
      <c r="F93" s="11">
        <f>F94+F95+F96+F97+F98+F99</f>
        <v>151</v>
      </c>
      <c r="G93" s="11">
        <f t="shared" ref="G93:L93" si="39">G94+G95+G96+G97+G98+G99</f>
        <v>228</v>
      </c>
      <c r="H93" s="11">
        <f t="shared" si="39"/>
        <v>218</v>
      </c>
      <c r="I93" s="11">
        <f t="shared" si="39"/>
        <v>153</v>
      </c>
      <c r="J93" s="11">
        <f t="shared" si="39"/>
        <v>681</v>
      </c>
      <c r="K93" s="11">
        <f t="shared" si="39"/>
        <v>701</v>
      </c>
      <c r="L93" s="11">
        <f t="shared" si="39"/>
        <v>720</v>
      </c>
    </row>
    <row r="94" spans="2:12" x14ac:dyDescent="0.25">
      <c r="B94" s="11">
        <v>10</v>
      </c>
      <c r="C94" s="11" t="s">
        <v>72</v>
      </c>
      <c r="D94" s="12">
        <f t="shared" si="19"/>
        <v>50</v>
      </c>
      <c r="E94" s="12" t="s">
        <v>142</v>
      </c>
      <c r="F94" s="11">
        <v>20</v>
      </c>
      <c r="G94" s="11">
        <v>20</v>
      </c>
      <c r="H94" s="11">
        <v>10</v>
      </c>
      <c r="I94" s="11">
        <v>0</v>
      </c>
      <c r="J94" s="11">
        <v>0</v>
      </c>
      <c r="K94" s="11">
        <v>0</v>
      </c>
      <c r="L94" s="11">
        <v>0</v>
      </c>
    </row>
    <row r="95" spans="2:12" x14ac:dyDescent="0.25">
      <c r="B95" s="59">
        <v>20</v>
      </c>
      <c r="C95" s="11" t="s">
        <v>73</v>
      </c>
      <c r="D95" s="12">
        <f t="shared" si="19"/>
        <v>281</v>
      </c>
      <c r="E95" s="12" t="s">
        <v>142</v>
      </c>
      <c r="F95" s="11">
        <v>63</v>
      </c>
      <c r="G95" s="11">
        <v>85</v>
      </c>
      <c r="H95" s="11">
        <v>85</v>
      </c>
      <c r="I95" s="11">
        <v>48</v>
      </c>
      <c r="J95" s="11">
        <v>290</v>
      </c>
      <c r="K95" s="11">
        <v>299</v>
      </c>
      <c r="L95" s="11">
        <v>307</v>
      </c>
    </row>
    <row r="96" spans="2:12" x14ac:dyDescent="0.25">
      <c r="B96" s="59">
        <v>57</v>
      </c>
      <c r="C96" s="11" t="s">
        <v>122</v>
      </c>
      <c r="D96" s="12">
        <f t="shared" si="19"/>
        <v>339</v>
      </c>
      <c r="E96" s="12" t="s">
        <v>142</v>
      </c>
      <c r="F96" s="11">
        <v>48</v>
      </c>
      <c r="G96" s="11">
        <v>103</v>
      </c>
      <c r="H96" s="11">
        <v>103</v>
      </c>
      <c r="I96" s="11">
        <v>85</v>
      </c>
      <c r="J96" s="11">
        <v>350</v>
      </c>
      <c r="K96" s="11">
        <v>360</v>
      </c>
      <c r="L96" s="11">
        <v>370</v>
      </c>
    </row>
    <row r="97" spans="2:12" x14ac:dyDescent="0.25">
      <c r="B97" s="59">
        <v>57</v>
      </c>
      <c r="C97" s="11" t="s">
        <v>123</v>
      </c>
      <c r="D97" s="12">
        <f t="shared" si="19"/>
        <v>80</v>
      </c>
      <c r="E97" s="12" t="s">
        <v>142</v>
      </c>
      <c r="F97" s="11">
        <v>20</v>
      </c>
      <c r="G97" s="11">
        <v>20</v>
      </c>
      <c r="H97" s="11">
        <v>20</v>
      </c>
      <c r="I97" s="11">
        <v>20</v>
      </c>
      <c r="J97" s="11">
        <v>41</v>
      </c>
      <c r="K97" s="11">
        <v>42</v>
      </c>
      <c r="L97" s="11">
        <v>43</v>
      </c>
    </row>
    <row r="98" spans="2:12" x14ac:dyDescent="0.25">
      <c r="B98" s="59">
        <v>57</v>
      </c>
      <c r="C98" s="65" t="s">
        <v>166</v>
      </c>
      <c r="D98" s="12">
        <f t="shared" si="19"/>
        <v>0</v>
      </c>
      <c r="E98" s="12" t="s">
        <v>142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</row>
    <row r="99" spans="2:12" hidden="1" x14ac:dyDescent="0.25">
      <c r="B99" s="59">
        <v>20</v>
      </c>
      <c r="C99" s="11" t="s">
        <v>161</v>
      </c>
      <c r="D99" s="12">
        <f t="shared" si="19"/>
        <v>0</v>
      </c>
      <c r="E99" s="12" t="s">
        <v>142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idden="1" x14ac:dyDescent="0.25">
      <c r="B100" s="59"/>
      <c r="C100" s="11" t="s">
        <v>75</v>
      </c>
      <c r="D100" s="12">
        <f t="shared" si="19"/>
        <v>0</v>
      </c>
      <c r="E100" s="11">
        <f>E101+E102</f>
        <v>0</v>
      </c>
      <c r="F100" s="11">
        <f t="shared" ref="F100:I100" si="40">F101+F102</f>
        <v>0</v>
      </c>
      <c r="G100" s="11">
        <f t="shared" si="40"/>
        <v>0</v>
      </c>
      <c r="H100" s="11">
        <f t="shared" si="40"/>
        <v>0</v>
      </c>
      <c r="I100" s="11">
        <f t="shared" si="40"/>
        <v>0</v>
      </c>
      <c r="J100" s="12">
        <f t="shared" ref="J100:L100" si="41">L100+M100+N100+O100</f>
        <v>0</v>
      </c>
      <c r="K100" s="12">
        <f t="shared" si="41"/>
        <v>0</v>
      </c>
      <c r="L100" s="12">
        <f t="shared" si="41"/>
        <v>0</v>
      </c>
    </row>
    <row r="101" spans="2:12" hidden="1" x14ac:dyDescent="0.25">
      <c r="B101" s="59">
        <v>60</v>
      </c>
      <c r="C101" s="11" t="s">
        <v>148</v>
      </c>
      <c r="D101" s="12">
        <f t="shared" si="19"/>
        <v>0</v>
      </c>
      <c r="E101" s="12" t="s">
        <v>142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</row>
    <row r="102" spans="2:12" hidden="1" x14ac:dyDescent="0.25">
      <c r="B102" s="59">
        <v>70</v>
      </c>
      <c r="C102" s="11" t="s">
        <v>76</v>
      </c>
      <c r="D102" s="12">
        <f t="shared" si="19"/>
        <v>0</v>
      </c>
      <c r="E102" s="12" t="s">
        <v>142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</row>
    <row r="103" spans="2:12" x14ac:dyDescent="0.25">
      <c r="B103" s="55">
        <v>66.02</v>
      </c>
      <c r="C103" s="17" t="s">
        <v>149</v>
      </c>
      <c r="D103" s="18">
        <f t="shared" si="19"/>
        <v>174</v>
      </c>
      <c r="E103" s="60">
        <f>E104</f>
        <v>0</v>
      </c>
      <c r="F103" s="67">
        <f t="shared" ref="F103:L103" si="42">F104</f>
        <v>37</v>
      </c>
      <c r="G103" s="67">
        <f t="shared" si="42"/>
        <v>53</v>
      </c>
      <c r="H103" s="67">
        <f t="shared" si="42"/>
        <v>48</v>
      </c>
      <c r="I103" s="67">
        <f t="shared" si="42"/>
        <v>36</v>
      </c>
      <c r="J103" s="67">
        <f t="shared" si="42"/>
        <v>188</v>
      </c>
      <c r="K103" s="67">
        <f t="shared" si="42"/>
        <v>193</v>
      </c>
      <c r="L103" s="67">
        <f t="shared" si="42"/>
        <v>198</v>
      </c>
    </row>
    <row r="104" spans="2:12" x14ac:dyDescent="0.25">
      <c r="B104" s="11"/>
      <c r="C104" s="11" t="s">
        <v>71</v>
      </c>
      <c r="D104" s="12">
        <f t="shared" si="19"/>
        <v>174</v>
      </c>
      <c r="E104" s="60">
        <f>E105+E106</f>
        <v>0</v>
      </c>
      <c r="F104" s="60">
        <f t="shared" ref="F104:L104" si="43">F105+F106</f>
        <v>37</v>
      </c>
      <c r="G104" s="60">
        <f t="shared" si="43"/>
        <v>53</v>
      </c>
      <c r="H104" s="60">
        <f t="shared" si="43"/>
        <v>48</v>
      </c>
      <c r="I104" s="60">
        <f t="shared" si="43"/>
        <v>36</v>
      </c>
      <c r="J104" s="60">
        <f t="shared" si="43"/>
        <v>188</v>
      </c>
      <c r="K104" s="60">
        <f t="shared" si="43"/>
        <v>193</v>
      </c>
      <c r="L104" s="60">
        <f t="shared" si="43"/>
        <v>198</v>
      </c>
    </row>
    <row r="105" spans="2:12" x14ac:dyDescent="0.25">
      <c r="B105" s="59">
        <v>10</v>
      </c>
      <c r="C105" s="11" t="s">
        <v>72</v>
      </c>
      <c r="D105" s="12">
        <f t="shared" si="19"/>
        <v>154</v>
      </c>
      <c r="E105" s="60">
        <v>0</v>
      </c>
      <c r="F105" s="61">
        <v>29</v>
      </c>
      <c r="G105" s="61">
        <v>47</v>
      </c>
      <c r="H105" s="61">
        <v>43</v>
      </c>
      <c r="I105" s="61">
        <v>35</v>
      </c>
      <c r="J105" s="61">
        <v>171</v>
      </c>
      <c r="K105" s="61">
        <v>176</v>
      </c>
      <c r="L105" s="61">
        <v>181</v>
      </c>
    </row>
    <row r="106" spans="2:12" x14ac:dyDescent="0.25">
      <c r="B106" s="59">
        <v>20</v>
      </c>
      <c r="C106" s="11" t="s">
        <v>73</v>
      </c>
      <c r="D106" s="12">
        <f t="shared" si="19"/>
        <v>20</v>
      </c>
      <c r="E106" s="60">
        <v>0</v>
      </c>
      <c r="F106" s="61">
        <v>8</v>
      </c>
      <c r="G106" s="61">
        <v>6</v>
      </c>
      <c r="H106" s="61">
        <v>5</v>
      </c>
      <c r="I106" s="61">
        <v>1</v>
      </c>
      <c r="J106" s="61">
        <v>17</v>
      </c>
      <c r="K106" s="61">
        <v>17</v>
      </c>
      <c r="L106" s="61">
        <v>17</v>
      </c>
    </row>
    <row r="107" spans="2:12" x14ac:dyDescent="0.25">
      <c r="B107" s="59">
        <v>67.02</v>
      </c>
      <c r="C107" s="17" t="s">
        <v>86</v>
      </c>
      <c r="D107" s="18">
        <f t="shared" si="19"/>
        <v>1340.29</v>
      </c>
      <c r="E107" s="17">
        <f>E108+E112</f>
        <v>0</v>
      </c>
      <c r="F107" s="17">
        <f>F108+F112</f>
        <v>52</v>
      </c>
      <c r="G107" s="29">
        <f t="shared" ref="G107:L107" si="44">G108+G112</f>
        <v>1120.29</v>
      </c>
      <c r="H107" s="17">
        <f t="shared" si="44"/>
        <v>153</v>
      </c>
      <c r="I107" s="17">
        <f t="shared" si="44"/>
        <v>15</v>
      </c>
      <c r="J107" s="17">
        <f t="shared" si="44"/>
        <v>211</v>
      </c>
      <c r="K107" s="17">
        <f t="shared" si="44"/>
        <v>211</v>
      </c>
      <c r="L107" s="17">
        <f t="shared" si="44"/>
        <v>211</v>
      </c>
    </row>
    <row r="108" spans="2:12" x14ac:dyDescent="0.25">
      <c r="B108" s="59"/>
      <c r="C108" s="11" t="s">
        <v>71</v>
      </c>
      <c r="D108" s="12">
        <f t="shared" si="19"/>
        <v>347</v>
      </c>
      <c r="E108" s="11">
        <f>E109+E110+E111</f>
        <v>0</v>
      </c>
      <c r="F108" s="11">
        <f>F109+F110+F111</f>
        <v>52</v>
      </c>
      <c r="G108" s="11">
        <f t="shared" ref="G108:L108" si="45">G109+G110+G111</f>
        <v>127</v>
      </c>
      <c r="H108" s="11">
        <f t="shared" si="45"/>
        <v>153</v>
      </c>
      <c r="I108" s="11">
        <f t="shared" si="45"/>
        <v>15</v>
      </c>
      <c r="J108" s="11">
        <f t="shared" si="45"/>
        <v>211</v>
      </c>
      <c r="K108" s="11">
        <f t="shared" si="45"/>
        <v>211</v>
      </c>
      <c r="L108" s="11">
        <f t="shared" si="45"/>
        <v>211</v>
      </c>
    </row>
    <row r="109" spans="2:12" ht="12.75" customHeight="1" x14ac:dyDescent="0.25">
      <c r="B109" s="59">
        <v>20</v>
      </c>
      <c r="C109" s="11" t="s">
        <v>124</v>
      </c>
      <c r="D109" s="12">
        <f t="shared" si="19"/>
        <v>172</v>
      </c>
      <c r="E109" s="12" t="s">
        <v>142</v>
      </c>
      <c r="F109" s="11">
        <v>12</v>
      </c>
      <c r="G109" s="11">
        <v>82</v>
      </c>
      <c r="H109" s="11">
        <v>73</v>
      </c>
      <c r="I109" s="11">
        <v>5</v>
      </c>
      <c r="J109" s="11">
        <v>81</v>
      </c>
      <c r="K109" s="11">
        <v>81</v>
      </c>
      <c r="L109" s="11">
        <v>81</v>
      </c>
    </row>
    <row r="110" spans="2:12" x14ac:dyDescent="0.25">
      <c r="B110" s="59">
        <v>51</v>
      </c>
      <c r="C110" s="11" t="s">
        <v>130</v>
      </c>
      <c r="D110" s="12">
        <f t="shared" si="19"/>
        <v>80</v>
      </c>
      <c r="E110" s="12" t="s">
        <v>142</v>
      </c>
      <c r="F110" s="11">
        <v>35</v>
      </c>
      <c r="G110" s="11">
        <v>20</v>
      </c>
      <c r="H110" s="11">
        <v>15</v>
      </c>
      <c r="I110" s="11">
        <v>10</v>
      </c>
      <c r="J110" s="11">
        <v>80</v>
      </c>
      <c r="K110" s="11">
        <v>80</v>
      </c>
      <c r="L110" s="11">
        <v>80</v>
      </c>
    </row>
    <row r="111" spans="2:12" x14ac:dyDescent="0.25">
      <c r="B111" s="59">
        <v>59</v>
      </c>
      <c r="C111" s="11" t="s">
        <v>87</v>
      </c>
      <c r="D111" s="12">
        <f t="shared" si="19"/>
        <v>95</v>
      </c>
      <c r="E111" s="12" t="s">
        <v>142</v>
      </c>
      <c r="F111" s="11">
        <v>5</v>
      </c>
      <c r="G111" s="11">
        <v>25</v>
      </c>
      <c r="H111" s="11">
        <v>65</v>
      </c>
      <c r="I111" s="11">
        <v>0</v>
      </c>
      <c r="J111" s="11">
        <v>50</v>
      </c>
      <c r="K111" s="11">
        <v>50</v>
      </c>
      <c r="L111" s="11">
        <v>50</v>
      </c>
    </row>
    <row r="112" spans="2:12" ht="12.75" customHeight="1" x14ac:dyDescent="0.25">
      <c r="B112" s="59"/>
      <c r="C112" s="11" t="s">
        <v>75</v>
      </c>
      <c r="D112" s="12">
        <f t="shared" si="19"/>
        <v>993.29</v>
      </c>
      <c r="E112" s="11">
        <f>E113+E114</f>
        <v>0</v>
      </c>
      <c r="F112" s="11">
        <f>F113+F114</f>
        <v>0</v>
      </c>
      <c r="G112" s="11">
        <f t="shared" ref="G112:L112" si="46">G113+G114</f>
        <v>993.29</v>
      </c>
      <c r="H112" s="11">
        <f t="shared" si="46"/>
        <v>0</v>
      </c>
      <c r="I112" s="11">
        <f t="shared" si="46"/>
        <v>0</v>
      </c>
      <c r="J112" s="11">
        <f t="shared" si="46"/>
        <v>0</v>
      </c>
      <c r="K112" s="11">
        <f t="shared" si="46"/>
        <v>0</v>
      </c>
      <c r="L112" s="11">
        <f t="shared" si="46"/>
        <v>0</v>
      </c>
    </row>
    <row r="113" spans="2:12" hidden="1" x14ac:dyDescent="0.25">
      <c r="B113" s="59">
        <v>70</v>
      </c>
      <c r="C113" s="11" t="s">
        <v>114</v>
      </c>
      <c r="D113" s="12">
        <f t="shared" si="19"/>
        <v>0</v>
      </c>
      <c r="E113" s="12"/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</row>
    <row r="114" spans="2:12" x14ac:dyDescent="0.25">
      <c r="B114" s="59">
        <v>70</v>
      </c>
      <c r="C114" s="11" t="s">
        <v>76</v>
      </c>
      <c r="D114" s="12">
        <f t="shared" si="19"/>
        <v>993.29</v>
      </c>
      <c r="E114" s="12" t="s">
        <v>142</v>
      </c>
      <c r="F114" s="11">
        <v>0</v>
      </c>
      <c r="G114" s="11">
        <v>993.29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</row>
    <row r="115" spans="2:12" x14ac:dyDescent="0.25">
      <c r="B115" s="59">
        <v>68.02</v>
      </c>
      <c r="C115" s="17" t="s">
        <v>88</v>
      </c>
      <c r="D115" s="18">
        <f t="shared" si="19"/>
        <v>3048</v>
      </c>
      <c r="E115" s="17">
        <f t="shared" ref="E115:L115" si="47">E116</f>
        <v>0</v>
      </c>
      <c r="F115" s="17">
        <f t="shared" si="47"/>
        <v>745</v>
      </c>
      <c r="G115" s="17">
        <f t="shared" si="47"/>
        <v>779</v>
      </c>
      <c r="H115" s="17">
        <f t="shared" si="47"/>
        <v>897</v>
      </c>
      <c r="I115" s="17">
        <f t="shared" si="47"/>
        <v>627</v>
      </c>
      <c r="J115" s="28">
        <f t="shared" si="47"/>
        <v>3217</v>
      </c>
      <c r="K115" s="28">
        <f t="shared" si="47"/>
        <v>3339</v>
      </c>
      <c r="L115" s="28">
        <f t="shared" si="47"/>
        <v>3432</v>
      </c>
    </row>
    <row r="116" spans="2:12" x14ac:dyDescent="0.25">
      <c r="B116" s="59"/>
      <c r="C116" s="11" t="s">
        <v>71</v>
      </c>
      <c r="D116" s="12">
        <f t="shared" si="19"/>
        <v>3048</v>
      </c>
      <c r="E116" s="11">
        <f t="shared" ref="E116" si="48">E117+E118+E119+E120</f>
        <v>0</v>
      </c>
      <c r="F116" s="11">
        <f>F117+F118+F119+F120+F121+F122</f>
        <v>745</v>
      </c>
      <c r="G116" s="11">
        <f t="shared" ref="G116:L116" si="49">G117+G118+G119+G120+G121+G122</f>
        <v>779</v>
      </c>
      <c r="H116" s="11">
        <f t="shared" si="49"/>
        <v>897</v>
      </c>
      <c r="I116" s="11">
        <f t="shared" si="49"/>
        <v>627</v>
      </c>
      <c r="J116" s="11">
        <f t="shared" si="49"/>
        <v>3217</v>
      </c>
      <c r="K116" s="11">
        <f t="shared" si="49"/>
        <v>3339</v>
      </c>
      <c r="L116" s="11">
        <f t="shared" si="49"/>
        <v>3432</v>
      </c>
    </row>
    <row r="117" spans="2:12" x14ac:dyDescent="0.25">
      <c r="B117" s="59">
        <v>10</v>
      </c>
      <c r="C117" s="11" t="s">
        <v>89</v>
      </c>
      <c r="D117" s="12">
        <f t="shared" si="19"/>
        <v>850</v>
      </c>
      <c r="E117" s="12" t="s">
        <v>142</v>
      </c>
      <c r="F117" s="11">
        <v>213</v>
      </c>
      <c r="G117" s="11">
        <v>225</v>
      </c>
      <c r="H117" s="11">
        <v>256</v>
      </c>
      <c r="I117" s="11">
        <v>156</v>
      </c>
      <c r="J117" s="11">
        <v>936</v>
      </c>
      <c r="K117" s="11">
        <v>958</v>
      </c>
      <c r="L117" s="11">
        <v>981</v>
      </c>
    </row>
    <row r="118" spans="2:12" x14ac:dyDescent="0.25">
      <c r="B118" s="59">
        <v>57</v>
      </c>
      <c r="C118" s="11" t="s">
        <v>90</v>
      </c>
      <c r="D118" s="12">
        <f t="shared" si="19"/>
        <v>1730</v>
      </c>
      <c r="E118" s="12" t="s">
        <v>142</v>
      </c>
      <c r="F118" s="11">
        <v>439</v>
      </c>
      <c r="G118" s="11">
        <v>465</v>
      </c>
      <c r="H118" s="11">
        <v>555</v>
      </c>
      <c r="I118" s="11">
        <v>271</v>
      </c>
      <c r="J118" s="11">
        <v>1820</v>
      </c>
      <c r="K118" s="11">
        <v>1915</v>
      </c>
      <c r="L118" s="11">
        <v>1980</v>
      </c>
    </row>
    <row r="119" spans="2:12" x14ac:dyDescent="0.25">
      <c r="B119" s="59">
        <v>57</v>
      </c>
      <c r="C119" s="11" t="s">
        <v>131</v>
      </c>
      <c r="D119" s="12">
        <f t="shared" si="19"/>
        <v>60</v>
      </c>
      <c r="E119" s="12" t="s">
        <v>142</v>
      </c>
      <c r="F119" s="11">
        <v>10</v>
      </c>
      <c r="G119" s="11">
        <v>20</v>
      </c>
      <c r="H119" s="11">
        <v>20</v>
      </c>
      <c r="I119" s="11">
        <v>10</v>
      </c>
      <c r="J119" s="11">
        <v>50</v>
      </c>
      <c r="K119" s="11">
        <v>50</v>
      </c>
      <c r="L119" s="11">
        <v>50</v>
      </c>
    </row>
    <row r="120" spans="2:12" x14ac:dyDescent="0.25">
      <c r="B120" s="59">
        <v>57</v>
      </c>
      <c r="C120" s="11" t="s">
        <v>91</v>
      </c>
      <c r="D120" s="12">
        <f t="shared" si="19"/>
        <v>150</v>
      </c>
      <c r="E120" s="12" t="s">
        <v>142</v>
      </c>
      <c r="F120" s="11">
        <v>20</v>
      </c>
      <c r="G120" s="11">
        <v>0</v>
      </c>
      <c r="H120" s="11">
        <v>0</v>
      </c>
      <c r="I120" s="11">
        <v>130</v>
      </c>
      <c r="J120" s="11">
        <v>150</v>
      </c>
      <c r="K120" s="11">
        <v>150</v>
      </c>
      <c r="L120" s="11">
        <v>150</v>
      </c>
    </row>
    <row r="121" spans="2:12" x14ac:dyDescent="0.25">
      <c r="B121" s="59">
        <v>10</v>
      </c>
      <c r="C121" s="11" t="s">
        <v>171</v>
      </c>
      <c r="D121" s="12">
        <f t="shared" si="19"/>
        <v>248</v>
      </c>
      <c r="E121" s="12"/>
      <c r="F121" s="11">
        <v>59</v>
      </c>
      <c r="G121" s="11">
        <v>65</v>
      </c>
      <c r="H121" s="11">
        <v>65</v>
      </c>
      <c r="I121" s="11">
        <v>59</v>
      </c>
      <c r="J121" s="11">
        <v>251</v>
      </c>
      <c r="K121" s="11">
        <v>256</v>
      </c>
      <c r="L121" s="11">
        <v>261</v>
      </c>
    </row>
    <row r="122" spans="2:12" x14ac:dyDescent="0.25">
      <c r="B122" s="59">
        <v>20</v>
      </c>
      <c r="C122" s="11" t="s">
        <v>172</v>
      </c>
      <c r="D122" s="12">
        <f t="shared" si="19"/>
        <v>10</v>
      </c>
      <c r="E122" s="12" t="s">
        <v>142</v>
      </c>
      <c r="F122" s="11">
        <v>4</v>
      </c>
      <c r="G122" s="11">
        <v>4</v>
      </c>
      <c r="H122" s="11">
        <v>1</v>
      </c>
      <c r="I122" s="11">
        <v>1</v>
      </c>
      <c r="J122" s="11">
        <v>10</v>
      </c>
      <c r="K122" s="11">
        <v>10</v>
      </c>
      <c r="L122" s="11">
        <v>10</v>
      </c>
    </row>
    <row r="123" spans="2:12" x14ac:dyDescent="0.25">
      <c r="B123" s="55" t="s">
        <v>93</v>
      </c>
      <c r="C123" s="17" t="s">
        <v>92</v>
      </c>
      <c r="D123" s="18">
        <f t="shared" si="19"/>
        <v>265</v>
      </c>
      <c r="E123" s="57">
        <f>E124+E126</f>
        <v>0</v>
      </c>
      <c r="F123" s="17">
        <f>F124+F126</f>
        <v>68</v>
      </c>
      <c r="G123" s="17">
        <f t="shared" ref="G123:L123" si="50">G124+G126</f>
        <v>110</v>
      </c>
      <c r="H123" s="17">
        <f t="shared" si="50"/>
        <v>65</v>
      </c>
      <c r="I123" s="17">
        <f t="shared" si="50"/>
        <v>22</v>
      </c>
      <c r="J123" s="17">
        <f t="shared" si="50"/>
        <v>275</v>
      </c>
      <c r="K123" s="17">
        <f t="shared" si="50"/>
        <v>275</v>
      </c>
      <c r="L123" s="17">
        <f t="shared" si="50"/>
        <v>275</v>
      </c>
    </row>
    <row r="124" spans="2:12" x14ac:dyDescent="0.25">
      <c r="B124" s="59"/>
      <c r="C124" s="11" t="s">
        <v>71</v>
      </c>
      <c r="D124" s="12">
        <f t="shared" si="19"/>
        <v>265</v>
      </c>
      <c r="E124" s="49" t="str">
        <f>E125</f>
        <v>0</v>
      </c>
      <c r="F124" s="11">
        <f>F125</f>
        <v>68</v>
      </c>
      <c r="G124" s="11">
        <f t="shared" ref="G124:L124" si="51">G125</f>
        <v>110</v>
      </c>
      <c r="H124" s="11">
        <f t="shared" si="51"/>
        <v>65</v>
      </c>
      <c r="I124" s="11">
        <f t="shared" si="51"/>
        <v>22</v>
      </c>
      <c r="J124" s="11">
        <f t="shared" si="51"/>
        <v>275</v>
      </c>
      <c r="K124" s="11">
        <f t="shared" si="51"/>
        <v>275</v>
      </c>
      <c r="L124" s="11">
        <f t="shared" si="51"/>
        <v>275</v>
      </c>
    </row>
    <row r="125" spans="2:12" ht="12.75" customHeight="1" x14ac:dyDescent="0.25">
      <c r="B125" s="59">
        <v>20</v>
      </c>
      <c r="C125" s="11" t="s">
        <v>73</v>
      </c>
      <c r="D125" s="12">
        <f t="shared" si="19"/>
        <v>265</v>
      </c>
      <c r="E125" s="12" t="s">
        <v>142</v>
      </c>
      <c r="F125" s="11">
        <v>68</v>
      </c>
      <c r="G125" s="11">
        <v>110</v>
      </c>
      <c r="H125" s="11">
        <v>65</v>
      </c>
      <c r="I125" s="11">
        <v>22</v>
      </c>
      <c r="J125" s="11">
        <v>275</v>
      </c>
      <c r="K125" s="11">
        <v>275</v>
      </c>
      <c r="L125" s="11">
        <v>275</v>
      </c>
    </row>
    <row r="126" spans="2:12" hidden="1" x14ac:dyDescent="0.25">
      <c r="B126" s="59"/>
      <c r="C126" s="11"/>
      <c r="D126" s="12"/>
      <c r="E126" s="49"/>
      <c r="F126" s="11"/>
      <c r="G126" s="11"/>
      <c r="H126" s="11"/>
      <c r="I126" s="11"/>
      <c r="J126" s="11"/>
      <c r="K126" s="11"/>
      <c r="L126" s="11"/>
    </row>
    <row r="127" spans="2:12" ht="12.75" hidden="1" customHeight="1" x14ac:dyDescent="0.25">
      <c r="B127" s="59"/>
      <c r="C127" s="11"/>
      <c r="D127" s="12"/>
      <c r="E127" s="12"/>
      <c r="F127" s="11"/>
      <c r="G127" s="11"/>
      <c r="H127" s="11"/>
      <c r="I127" s="11"/>
      <c r="J127" s="11"/>
      <c r="K127" s="11"/>
      <c r="L127" s="11"/>
    </row>
    <row r="128" spans="2:12" x14ac:dyDescent="0.25">
      <c r="B128" s="55" t="s">
        <v>95</v>
      </c>
      <c r="C128" s="17" t="s">
        <v>94</v>
      </c>
      <c r="D128" s="18">
        <f t="shared" si="19"/>
        <v>117</v>
      </c>
      <c r="E128" s="17">
        <v>0</v>
      </c>
      <c r="F128" s="17">
        <f>F129+F131</f>
        <v>26</v>
      </c>
      <c r="G128" s="17">
        <f t="shared" ref="G128:L128" si="52">G129+G131</f>
        <v>41</v>
      </c>
      <c r="H128" s="17">
        <f t="shared" si="52"/>
        <v>35</v>
      </c>
      <c r="I128" s="17">
        <f t="shared" si="52"/>
        <v>15</v>
      </c>
      <c r="J128" s="17">
        <f t="shared" si="52"/>
        <v>62</v>
      </c>
      <c r="K128" s="17">
        <f t="shared" si="52"/>
        <v>62</v>
      </c>
      <c r="L128" s="17">
        <f t="shared" si="52"/>
        <v>62</v>
      </c>
    </row>
    <row r="129" spans="2:12" x14ac:dyDescent="0.25">
      <c r="B129" s="55"/>
      <c r="C129" s="11" t="s">
        <v>71</v>
      </c>
      <c r="D129" s="12">
        <f t="shared" si="19"/>
        <v>117</v>
      </c>
      <c r="E129" s="49" t="str">
        <f t="shared" ref="E129:L129" si="53">E130</f>
        <v>0</v>
      </c>
      <c r="F129" s="11">
        <f t="shared" si="53"/>
        <v>26</v>
      </c>
      <c r="G129" s="11">
        <f t="shared" si="53"/>
        <v>41</v>
      </c>
      <c r="H129" s="11">
        <f t="shared" si="53"/>
        <v>35</v>
      </c>
      <c r="I129" s="11">
        <f t="shared" si="53"/>
        <v>15</v>
      </c>
      <c r="J129" s="11">
        <f t="shared" si="53"/>
        <v>62</v>
      </c>
      <c r="K129" s="11">
        <f t="shared" si="53"/>
        <v>62</v>
      </c>
      <c r="L129" s="11">
        <f t="shared" si="53"/>
        <v>62</v>
      </c>
    </row>
    <row r="130" spans="2:12" x14ac:dyDescent="0.25">
      <c r="B130" s="55">
        <v>20</v>
      </c>
      <c r="C130" s="11" t="s">
        <v>73</v>
      </c>
      <c r="D130" s="12">
        <f t="shared" si="19"/>
        <v>117</v>
      </c>
      <c r="E130" s="12" t="s">
        <v>142</v>
      </c>
      <c r="F130" s="11">
        <v>26</v>
      </c>
      <c r="G130" s="11">
        <v>41</v>
      </c>
      <c r="H130" s="11">
        <v>35</v>
      </c>
      <c r="I130" s="11">
        <v>15</v>
      </c>
      <c r="J130" s="11">
        <v>62</v>
      </c>
      <c r="K130" s="11">
        <v>62</v>
      </c>
      <c r="L130" s="11">
        <v>62</v>
      </c>
    </row>
    <row r="131" spans="2:12" hidden="1" x14ac:dyDescent="0.25">
      <c r="B131" s="59"/>
      <c r="C131" s="11" t="s">
        <v>75</v>
      </c>
      <c r="D131" s="12">
        <f t="shared" si="19"/>
        <v>0</v>
      </c>
      <c r="E131" s="49" t="str">
        <f>E132</f>
        <v>574.56</v>
      </c>
      <c r="F131" s="11">
        <f>F132</f>
        <v>0</v>
      </c>
      <c r="G131" s="11">
        <f t="shared" ref="G131:L131" si="54">G132</f>
        <v>0</v>
      </c>
      <c r="H131" s="11">
        <f t="shared" si="54"/>
        <v>0</v>
      </c>
      <c r="I131" s="11">
        <f t="shared" si="54"/>
        <v>0</v>
      </c>
      <c r="J131" s="49">
        <f>J132</f>
        <v>0</v>
      </c>
      <c r="K131" s="11">
        <f t="shared" si="54"/>
        <v>0</v>
      </c>
      <c r="L131" s="11">
        <f t="shared" si="54"/>
        <v>0</v>
      </c>
    </row>
    <row r="132" spans="2:12" hidden="1" x14ac:dyDescent="0.25">
      <c r="B132" s="59">
        <v>70</v>
      </c>
      <c r="C132" s="11" t="s">
        <v>76</v>
      </c>
      <c r="D132" s="12">
        <f t="shared" si="19"/>
        <v>0</v>
      </c>
      <c r="E132" s="12" t="s">
        <v>165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</row>
    <row r="133" spans="2:12" x14ac:dyDescent="0.25">
      <c r="B133" s="55" t="s">
        <v>128</v>
      </c>
      <c r="C133" s="17" t="s">
        <v>125</v>
      </c>
      <c r="D133" s="18">
        <f t="shared" si="19"/>
        <v>292</v>
      </c>
      <c r="E133" s="17">
        <f>E134+E136</f>
        <v>0</v>
      </c>
      <c r="F133" s="17">
        <f>F134+F136</f>
        <v>65</v>
      </c>
      <c r="G133" s="17">
        <f t="shared" ref="G133:L133" si="55">G134+G136</f>
        <v>202</v>
      </c>
      <c r="H133" s="17">
        <f t="shared" si="55"/>
        <v>25</v>
      </c>
      <c r="I133" s="17">
        <f t="shared" si="55"/>
        <v>0</v>
      </c>
      <c r="J133" s="17">
        <f t="shared" si="55"/>
        <v>65</v>
      </c>
      <c r="K133" s="17">
        <f t="shared" si="55"/>
        <v>65</v>
      </c>
      <c r="L133" s="17">
        <f t="shared" si="55"/>
        <v>65</v>
      </c>
    </row>
    <row r="134" spans="2:12" x14ac:dyDescent="0.25">
      <c r="B134" s="55"/>
      <c r="C134" s="11" t="s">
        <v>71</v>
      </c>
      <c r="D134" s="12">
        <f t="shared" si="19"/>
        <v>262</v>
      </c>
      <c r="E134" s="49" t="str">
        <f>E135</f>
        <v>0</v>
      </c>
      <c r="F134" s="11">
        <f>F135</f>
        <v>35</v>
      </c>
      <c r="G134" s="11">
        <f t="shared" ref="G134:L134" si="56">G135</f>
        <v>202</v>
      </c>
      <c r="H134" s="11">
        <f t="shared" si="56"/>
        <v>25</v>
      </c>
      <c r="I134" s="11">
        <f t="shared" si="56"/>
        <v>0</v>
      </c>
      <c r="J134" s="11">
        <f t="shared" si="56"/>
        <v>65</v>
      </c>
      <c r="K134" s="11">
        <f t="shared" si="56"/>
        <v>65</v>
      </c>
      <c r="L134" s="11">
        <f t="shared" si="56"/>
        <v>65</v>
      </c>
    </row>
    <row r="135" spans="2:12" x14ac:dyDescent="0.25">
      <c r="B135" s="55">
        <v>20</v>
      </c>
      <c r="C135" s="11" t="s">
        <v>73</v>
      </c>
      <c r="D135" s="12">
        <f t="shared" si="19"/>
        <v>262</v>
      </c>
      <c r="E135" s="12" t="s">
        <v>142</v>
      </c>
      <c r="F135" s="11">
        <v>35</v>
      </c>
      <c r="G135" s="11">
        <v>202</v>
      </c>
      <c r="H135" s="11">
        <v>25</v>
      </c>
      <c r="I135" s="11">
        <v>0</v>
      </c>
      <c r="J135" s="11">
        <v>65</v>
      </c>
      <c r="K135" s="11">
        <v>65</v>
      </c>
      <c r="L135" s="11">
        <v>65</v>
      </c>
    </row>
    <row r="136" spans="2:12" x14ac:dyDescent="0.25">
      <c r="B136" s="59"/>
      <c r="C136" s="11" t="s">
        <v>75</v>
      </c>
      <c r="D136" s="12">
        <f t="shared" si="19"/>
        <v>30</v>
      </c>
      <c r="E136" s="12" t="s">
        <v>142</v>
      </c>
      <c r="F136" s="11">
        <f>F137</f>
        <v>30</v>
      </c>
      <c r="G136" s="11">
        <f t="shared" ref="G136:L136" si="57">G137</f>
        <v>0</v>
      </c>
      <c r="H136" s="11">
        <f t="shared" si="57"/>
        <v>0</v>
      </c>
      <c r="I136" s="11">
        <f t="shared" si="57"/>
        <v>0</v>
      </c>
      <c r="J136" s="11">
        <f t="shared" si="57"/>
        <v>0</v>
      </c>
      <c r="K136" s="11">
        <f t="shared" si="57"/>
        <v>0</v>
      </c>
      <c r="L136" s="11">
        <f t="shared" si="57"/>
        <v>0</v>
      </c>
    </row>
    <row r="137" spans="2:12" x14ac:dyDescent="0.25">
      <c r="B137" s="59">
        <v>70</v>
      </c>
      <c r="C137" s="11" t="s">
        <v>76</v>
      </c>
      <c r="D137" s="12">
        <f t="shared" si="19"/>
        <v>30</v>
      </c>
      <c r="E137" s="12" t="s">
        <v>142</v>
      </c>
      <c r="F137" s="11">
        <v>30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</row>
    <row r="138" spans="2:12" x14ac:dyDescent="0.25">
      <c r="B138" s="58" t="s">
        <v>127</v>
      </c>
      <c r="C138" s="17" t="s">
        <v>126</v>
      </c>
      <c r="D138" s="18">
        <f t="shared" si="19"/>
        <v>30</v>
      </c>
      <c r="E138" s="57" t="str">
        <f>E139</f>
        <v>0</v>
      </c>
      <c r="F138" s="17">
        <f>F139</f>
        <v>13</v>
      </c>
      <c r="G138" s="17">
        <f t="shared" ref="G138:L139" si="58">G139</f>
        <v>9</v>
      </c>
      <c r="H138" s="17">
        <f t="shared" si="58"/>
        <v>4</v>
      </c>
      <c r="I138" s="17">
        <f t="shared" si="58"/>
        <v>4</v>
      </c>
      <c r="J138" s="17">
        <f t="shared" si="58"/>
        <v>30</v>
      </c>
      <c r="K138" s="17">
        <f t="shared" si="58"/>
        <v>30</v>
      </c>
      <c r="L138" s="17">
        <f t="shared" si="58"/>
        <v>30</v>
      </c>
    </row>
    <row r="139" spans="2:12" x14ac:dyDescent="0.25">
      <c r="B139" s="59"/>
      <c r="C139" s="11" t="s">
        <v>71</v>
      </c>
      <c r="D139" s="12">
        <f t="shared" si="19"/>
        <v>30</v>
      </c>
      <c r="E139" s="49" t="str">
        <f>E140</f>
        <v>0</v>
      </c>
      <c r="F139" s="49">
        <f t="shared" ref="F139" si="59">F140</f>
        <v>13</v>
      </c>
      <c r="G139" s="49">
        <f t="shared" si="58"/>
        <v>9</v>
      </c>
      <c r="H139" s="49">
        <f t="shared" si="58"/>
        <v>4</v>
      </c>
      <c r="I139" s="49">
        <f t="shared" si="58"/>
        <v>4</v>
      </c>
      <c r="J139" s="49">
        <f t="shared" si="58"/>
        <v>30</v>
      </c>
      <c r="K139" s="49">
        <f t="shared" si="58"/>
        <v>30</v>
      </c>
      <c r="L139" s="49">
        <f t="shared" si="58"/>
        <v>30</v>
      </c>
    </row>
    <row r="140" spans="2:12" x14ac:dyDescent="0.25">
      <c r="B140" s="59">
        <v>20</v>
      </c>
      <c r="C140" s="11" t="s">
        <v>124</v>
      </c>
      <c r="D140" s="12">
        <f t="shared" si="19"/>
        <v>30</v>
      </c>
      <c r="E140" s="12" t="s">
        <v>142</v>
      </c>
      <c r="F140" s="11">
        <v>13</v>
      </c>
      <c r="G140" s="11">
        <v>9</v>
      </c>
      <c r="H140" s="11">
        <v>4</v>
      </c>
      <c r="I140" s="11">
        <v>4</v>
      </c>
      <c r="J140" s="11">
        <v>30</v>
      </c>
      <c r="K140" s="11">
        <v>30</v>
      </c>
      <c r="L140" s="11">
        <v>30</v>
      </c>
    </row>
    <row r="141" spans="2:12" hidden="1" x14ac:dyDescent="0.25">
      <c r="B141" s="58"/>
      <c r="C141" s="17"/>
      <c r="D141" s="18"/>
      <c r="E141" s="57"/>
      <c r="F141" s="17"/>
      <c r="G141" s="17"/>
      <c r="H141" s="17"/>
      <c r="I141" s="17"/>
      <c r="J141" s="17"/>
      <c r="K141" s="17"/>
      <c r="L141" s="17"/>
    </row>
    <row r="142" spans="2:12" hidden="1" x14ac:dyDescent="0.25">
      <c r="B142" s="59"/>
      <c r="C142" s="11"/>
      <c r="D142" s="12"/>
      <c r="E142" s="49"/>
      <c r="F142" s="11"/>
      <c r="G142" s="11"/>
      <c r="H142" s="11"/>
      <c r="I142" s="11"/>
      <c r="J142" s="11"/>
      <c r="K142" s="11"/>
      <c r="L142" s="11"/>
    </row>
    <row r="143" spans="2:12" hidden="1" x14ac:dyDescent="0.25">
      <c r="B143" s="59"/>
      <c r="C143" s="11"/>
      <c r="D143" s="12"/>
      <c r="E143" s="12"/>
      <c r="F143" s="11"/>
      <c r="G143" s="11"/>
      <c r="H143" s="11"/>
      <c r="I143" s="11"/>
      <c r="J143" s="11"/>
      <c r="K143" s="11"/>
      <c r="L143" s="11"/>
    </row>
    <row r="144" spans="2:12" x14ac:dyDescent="0.25">
      <c r="B144" s="55" t="s">
        <v>117</v>
      </c>
      <c r="C144" s="17" t="s">
        <v>115</v>
      </c>
      <c r="D144" s="18">
        <f t="shared" ref="D144:D158" si="60">F144+G144+H144+I144</f>
        <v>10</v>
      </c>
      <c r="E144" s="57" t="str">
        <f>E145</f>
        <v>0</v>
      </c>
      <c r="F144" s="17">
        <f>F145</f>
        <v>2</v>
      </c>
      <c r="G144" s="17">
        <f t="shared" ref="G144:L145" si="61">G145</f>
        <v>4</v>
      </c>
      <c r="H144" s="17">
        <f t="shared" si="61"/>
        <v>4</v>
      </c>
      <c r="I144" s="17">
        <f t="shared" si="61"/>
        <v>0</v>
      </c>
      <c r="J144" s="17">
        <f t="shared" si="61"/>
        <v>10</v>
      </c>
      <c r="K144" s="17">
        <f t="shared" si="61"/>
        <v>10</v>
      </c>
      <c r="L144" s="17">
        <f t="shared" si="61"/>
        <v>10</v>
      </c>
    </row>
    <row r="145" spans="2:13" x14ac:dyDescent="0.25">
      <c r="B145" s="59"/>
      <c r="C145" s="11" t="s">
        <v>71</v>
      </c>
      <c r="D145" s="12">
        <f t="shared" si="60"/>
        <v>10</v>
      </c>
      <c r="E145" s="49" t="str">
        <f>E146</f>
        <v>0</v>
      </c>
      <c r="F145" s="11">
        <f>F146</f>
        <v>2</v>
      </c>
      <c r="G145" s="11">
        <f t="shared" si="61"/>
        <v>4</v>
      </c>
      <c r="H145" s="11">
        <f t="shared" si="61"/>
        <v>4</v>
      </c>
      <c r="I145" s="11">
        <f t="shared" si="61"/>
        <v>0</v>
      </c>
      <c r="J145" s="11">
        <f t="shared" si="61"/>
        <v>10</v>
      </c>
      <c r="K145" s="11">
        <f t="shared" si="61"/>
        <v>10</v>
      </c>
      <c r="L145" s="11">
        <f t="shared" si="61"/>
        <v>10</v>
      </c>
    </row>
    <row r="146" spans="2:13" x14ac:dyDescent="0.25">
      <c r="B146" s="59">
        <v>20</v>
      </c>
      <c r="C146" s="11" t="s">
        <v>116</v>
      </c>
      <c r="D146" s="12">
        <f t="shared" si="60"/>
        <v>10</v>
      </c>
      <c r="E146" s="12" t="s">
        <v>142</v>
      </c>
      <c r="F146" s="11">
        <v>2</v>
      </c>
      <c r="G146" s="11">
        <v>4</v>
      </c>
      <c r="H146" s="11">
        <v>4</v>
      </c>
      <c r="I146" s="11">
        <v>0</v>
      </c>
      <c r="J146" s="11">
        <v>10</v>
      </c>
      <c r="K146" s="11">
        <v>10</v>
      </c>
      <c r="L146" s="11">
        <v>10</v>
      </c>
    </row>
    <row r="147" spans="2:13" x14ac:dyDescent="0.25">
      <c r="B147" s="62" t="s">
        <v>97</v>
      </c>
      <c r="C147" s="17" t="s">
        <v>96</v>
      </c>
      <c r="D147" s="18">
        <f t="shared" si="60"/>
        <v>2397</v>
      </c>
      <c r="E147" s="17">
        <f t="shared" ref="E147:L147" si="62">E148+E151</f>
        <v>0</v>
      </c>
      <c r="F147" s="17">
        <f t="shared" si="62"/>
        <v>175</v>
      </c>
      <c r="G147" s="17">
        <f t="shared" si="62"/>
        <v>1782</v>
      </c>
      <c r="H147" s="17">
        <f t="shared" si="62"/>
        <v>245</v>
      </c>
      <c r="I147" s="17">
        <f t="shared" si="62"/>
        <v>195</v>
      </c>
      <c r="J147" s="17">
        <f t="shared" si="62"/>
        <v>250</v>
      </c>
      <c r="K147" s="17">
        <f t="shared" si="62"/>
        <v>340</v>
      </c>
      <c r="L147" s="17">
        <f t="shared" si="62"/>
        <v>540</v>
      </c>
    </row>
    <row r="148" spans="2:13" x14ac:dyDescent="0.25">
      <c r="B148" s="59"/>
      <c r="C148" s="11" t="s">
        <v>71</v>
      </c>
      <c r="D148" s="12">
        <f t="shared" si="60"/>
        <v>860</v>
      </c>
      <c r="E148" s="11">
        <f t="shared" ref="E148:L148" si="63">E149+E150</f>
        <v>0</v>
      </c>
      <c r="F148" s="11">
        <f t="shared" si="63"/>
        <v>175</v>
      </c>
      <c r="G148" s="11">
        <f t="shared" si="63"/>
        <v>245</v>
      </c>
      <c r="H148" s="11">
        <f t="shared" si="63"/>
        <v>245</v>
      </c>
      <c r="I148" s="11">
        <f t="shared" si="63"/>
        <v>195</v>
      </c>
      <c r="J148" s="11">
        <f t="shared" si="63"/>
        <v>250</v>
      </c>
      <c r="K148" s="11">
        <f t="shared" si="63"/>
        <v>340</v>
      </c>
      <c r="L148" s="11">
        <f t="shared" si="63"/>
        <v>540</v>
      </c>
    </row>
    <row r="149" spans="2:13" ht="12.75" customHeight="1" x14ac:dyDescent="0.25">
      <c r="B149" s="59">
        <v>20</v>
      </c>
      <c r="C149" s="11" t="s">
        <v>73</v>
      </c>
      <c r="D149" s="12">
        <f t="shared" si="60"/>
        <v>860</v>
      </c>
      <c r="E149" s="12" t="s">
        <v>142</v>
      </c>
      <c r="F149" s="11">
        <v>175</v>
      </c>
      <c r="G149" s="11">
        <v>245</v>
      </c>
      <c r="H149" s="11">
        <v>245</v>
      </c>
      <c r="I149" s="11">
        <v>195</v>
      </c>
      <c r="J149" s="11">
        <v>250</v>
      </c>
      <c r="K149" s="11">
        <v>340</v>
      </c>
      <c r="L149" s="11">
        <v>540</v>
      </c>
    </row>
    <row r="150" spans="2:13" ht="12.75" hidden="1" customHeight="1" x14ac:dyDescent="0.25">
      <c r="B150" s="59">
        <v>81</v>
      </c>
      <c r="C150" s="11" t="s">
        <v>108</v>
      </c>
      <c r="D150" s="12">
        <f t="shared" si="60"/>
        <v>0</v>
      </c>
      <c r="E150" s="12"/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</row>
    <row r="151" spans="2:13" x14ac:dyDescent="0.25">
      <c r="B151" s="59"/>
      <c r="C151" s="11" t="s">
        <v>75</v>
      </c>
      <c r="D151" s="12">
        <f t="shared" si="60"/>
        <v>1537</v>
      </c>
      <c r="E151" s="12">
        <f>E152+E153</f>
        <v>0</v>
      </c>
      <c r="F151" s="12">
        <f t="shared" ref="F151:L151" si="64">F152+F153</f>
        <v>0</v>
      </c>
      <c r="G151" s="12">
        <f t="shared" si="64"/>
        <v>1537</v>
      </c>
      <c r="H151" s="12">
        <f t="shared" si="64"/>
        <v>0</v>
      </c>
      <c r="I151" s="12">
        <f t="shared" si="64"/>
        <v>0</v>
      </c>
      <c r="J151" s="12">
        <f t="shared" si="64"/>
        <v>0</v>
      </c>
      <c r="K151" s="12">
        <f t="shared" si="64"/>
        <v>0</v>
      </c>
      <c r="L151" s="12">
        <f t="shared" si="64"/>
        <v>0</v>
      </c>
    </row>
    <row r="152" spans="2:13" x14ac:dyDescent="0.25">
      <c r="B152" s="59">
        <v>60</v>
      </c>
      <c r="C152" s="11" t="s">
        <v>148</v>
      </c>
      <c r="D152" s="12">
        <f t="shared" si="60"/>
        <v>517</v>
      </c>
      <c r="E152" s="12">
        <f t="shared" ref="E152" si="65">E153+E154</f>
        <v>0</v>
      </c>
      <c r="F152" s="50">
        <v>0</v>
      </c>
      <c r="G152" s="49">
        <v>517</v>
      </c>
      <c r="H152" s="49">
        <v>0</v>
      </c>
      <c r="I152" s="49">
        <v>0</v>
      </c>
      <c r="J152" s="49">
        <v>0</v>
      </c>
      <c r="K152" s="49">
        <v>0</v>
      </c>
      <c r="L152" s="49">
        <v>0</v>
      </c>
    </row>
    <row r="153" spans="2:13" x14ac:dyDescent="0.25">
      <c r="B153" s="59">
        <v>70</v>
      </c>
      <c r="C153" s="11" t="s">
        <v>76</v>
      </c>
      <c r="D153" s="12">
        <f t="shared" si="60"/>
        <v>1020</v>
      </c>
      <c r="E153" s="12">
        <f>E154+E157</f>
        <v>0</v>
      </c>
      <c r="F153" s="11">
        <v>0</v>
      </c>
      <c r="G153" s="11">
        <v>1020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66">
        <v>0</v>
      </c>
    </row>
    <row r="154" spans="2:13" hidden="1" x14ac:dyDescent="0.25">
      <c r="B154" s="11" t="s">
        <v>105</v>
      </c>
      <c r="C154" s="17" t="s">
        <v>162</v>
      </c>
      <c r="D154" s="12">
        <f t="shared" si="60"/>
        <v>0</v>
      </c>
      <c r="E154" s="50">
        <f>E155</f>
        <v>0</v>
      </c>
      <c r="F154" s="50">
        <f t="shared" ref="F154:L155" si="66">F155</f>
        <v>0</v>
      </c>
      <c r="G154" s="50">
        <f t="shared" si="66"/>
        <v>0</v>
      </c>
      <c r="H154" s="50">
        <f t="shared" si="66"/>
        <v>0</v>
      </c>
      <c r="I154" s="50">
        <f t="shared" si="66"/>
        <v>0</v>
      </c>
      <c r="J154" s="50">
        <f t="shared" si="66"/>
        <v>0</v>
      </c>
      <c r="K154" s="50">
        <f t="shared" si="66"/>
        <v>0</v>
      </c>
      <c r="L154" s="50">
        <f t="shared" si="66"/>
        <v>0</v>
      </c>
    </row>
    <row r="155" spans="2:13" hidden="1" x14ac:dyDescent="0.25">
      <c r="B155" s="11"/>
      <c r="C155" s="11" t="s">
        <v>71</v>
      </c>
      <c r="D155" s="50">
        <f t="shared" si="60"/>
        <v>0</v>
      </c>
      <c r="E155" s="50">
        <f>E156</f>
        <v>0</v>
      </c>
      <c r="F155" s="50">
        <f t="shared" si="66"/>
        <v>0</v>
      </c>
      <c r="G155" s="50">
        <f t="shared" si="66"/>
        <v>0</v>
      </c>
      <c r="H155" s="50">
        <f t="shared" si="66"/>
        <v>0</v>
      </c>
      <c r="I155" s="50">
        <f t="shared" si="66"/>
        <v>0</v>
      </c>
      <c r="J155" s="50">
        <f t="shared" si="66"/>
        <v>0</v>
      </c>
      <c r="K155" s="50">
        <f t="shared" si="66"/>
        <v>0</v>
      </c>
      <c r="L155" s="50">
        <f t="shared" si="66"/>
        <v>0</v>
      </c>
    </row>
    <row r="156" spans="2:13" hidden="1" x14ac:dyDescent="0.25">
      <c r="B156" s="11">
        <v>20</v>
      </c>
      <c r="C156" s="11" t="s">
        <v>124</v>
      </c>
      <c r="D156" s="50">
        <f t="shared" si="60"/>
        <v>0</v>
      </c>
      <c r="E156" s="50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</row>
    <row r="157" spans="2:13" hidden="1" x14ac:dyDescent="0.25">
      <c r="B157" s="11"/>
      <c r="C157" s="11" t="s">
        <v>75</v>
      </c>
      <c r="D157" s="12">
        <f t="shared" si="60"/>
        <v>0</v>
      </c>
      <c r="E157" s="12"/>
      <c r="F157" s="11">
        <f>F158</f>
        <v>0</v>
      </c>
      <c r="G157" s="11">
        <f t="shared" ref="G157:L157" si="67">G158</f>
        <v>0</v>
      </c>
      <c r="H157" s="11">
        <f t="shared" si="67"/>
        <v>0</v>
      </c>
      <c r="I157" s="11">
        <f t="shared" si="67"/>
        <v>0</v>
      </c>
      <c r="J157" s="11">
        <f t="shared" si="67"/>
        <v>0</v>
      </c>
      <c r="K157" s="11">
        <f t="shared" si="67"/>
        <v>0</v>
      </c>
      <c r="L157" s="11">
        <f t="shared" si="67"/>
        <v>0</v>
      </c>
    </row>
    <row r="158" spans="2:13" hidden="1" x14ac:dyDescent="0.25">
      <c r="B158" s="11">
        <v>56</v>
      </c>
      <c r="C158" s="11" t="s">
        <v>106</v>
      </c>
      <c r="D158" s="12">
        <f t="shared" si="60"/>
        <v>0</v>
      </c>
      <c r="E158" s="12"/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</row>
    <row r="159" spans="2:13" x14ac:dyDescent="0.25">
      <c r="B159" s="59">
        <v>98</v>
      </c>
      <c r="C159" s="11" t="s">
        <v>138</v>
      </c>
      <c r="D159" s="32">
        <f>D8-D61</f>
        <v>-4626.2900000000009</v>
      </c>
      <c r="E159" s="24">
        <v>0</v>
      </c>
      <c r="F159" s="32">
        <f t="shared" ref="F159:L160" si="68">F8-F61</f>
        <v>0</v>
      </c>
      <c r="G159" s="24">
        <f t="shared" si="68"/>
        <v>-4626.2900000000009</v>
      </c>
      <c r="H159" s="24">
        <f t="shared" si="68"/>
        <v>0</v>
      </c>
      <c r="I159" s="24">
        <f t="shared" si="68"/>
        <v>0</v>
      </c>
      <c r="J159" s="24">
        <f t="shared" si="68"/>
        <v>0</v>
      </c>
      <c r="K159" s="24">
        <f t="shared" si="68"/>
        <v>0</v>
      </c>
      <c r="L159" s="24">
        <f t="shared" si="68"/>
        <v>0</v>
      </c>
    </row>
    <row r="160" spans="2:13" x14ac:dyDescent="0.25">
      <c r="B160" s="63"/>
      <c r="C160" s="64" t="s">
        <v>139</v>
      </c>
      <c r="D160" s="12">
        <f>D9-D62</f>
        <v>0</v>
      </c>
      <c r="E160" s="12" t="s">
        <v>142</v>
      </c>
      <c r="F160" s="12">
        <f t="shared" si="68"/>
        <v>0</v>
      </c>
      <c r="G160" s="12">
        <f t="shared" si="68"/>
        <v>0</v>
      </c>
      <c r="H160" s="12">
        <f t="shared" si="68"/>
        <v>0</v>
      </c>
      <c r="I160" s="12">
        <f t="shared" si="68"/>
        <v>0</v>
      </c>
      <c r="J160" s="12">
        <f t="shared" si="68"/>
        <v>0</v>
      </c>
      <c r="K160" s="12">
        <f t="shared" si="68"/>
        <v>0</v>
      </c>
      <c r="L160" s="12">
        <f t="shared" si="68"/>
        <v>0</v>
      </c>
    </row>
    <row r="161" spans="2:12" x14ac:dyDescent="0.25">
      <c r="B161" s="63"/>
      <c r="C161" s="64" t="s">
        <v>140</v>
      </c>
      <c r="D161" s="12">
        <f>D53-D67</f>
        <v>-4626.29</v>
      </c>
      <c r="E161" s="12" t="s">
        <v>142</v>
      </c>
      <c r="F161" s="12">
        <f t="shared" ref="F161:L161" si="69">F53-F67</f>
        <v>0</v>
      </c>
      <c r="G161" s="12">
        <f t="shared" si="69"/>
        <v>-4626.29</v>
      </c>
      <c r="H161" s="12">
        <f t="shared" si="69"/>
        <v>0</v>
      </c>
      <c r="I161" s="12">
        <f t="shared" si="69"/>
        <v>0</v>
      </c>
      <c r="J161" s="12">
        <f t="shared" si="69"/>
        <v>0</v>
      </c>
      <c r="K161" s="12">
        <f t="shared" si="69"/>
        <v>0</v>
      </c>
      <c r="L161" s="12">
        <f t="shared" si="69"/>
        <v>0</v>
      </c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6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6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6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6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6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6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</sheetData>
  <mergeCells count="1">
    <mergeCell ref="D2:L2"/>
  </mergeCells>
  <pageMargins left="0.5" right="0" top="0.75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R21" sqref="R21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2026</vt:lpstr>
      <vt:lpstr>Foaie2</vt:lpstr>
      <vt:lpstr>Foaie3</vt:lpstr>
      <vt:lpstr>'2026'!Imprimare_titluri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2025-03-13T07:55:53Z</cp:lastPrinted>
  <dcterms:created xsi:type="dcterms:W3CDTF">2011-02-15T14:09:00Z</dcterms:created>
  <dcterms:modified xsi:type="dcterms:W3CDTF">2026-05-08T16:08:02Z</dcterms:modified>
</cp:coreProperties>
</file>