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SEDINTE CONSILIU LOCAL\SEDINTE 2024\AUGUST 2024\HCL RECTIFICARE BUGET LOCAL\"/>
    </mc:Choice>
  </mc:AlternateContent>
  <xr:revisionPtr revIDLastSave="0" documentId="13_ncr:1_{4C5DFC7C-65AF-4877-9793-882F1AB1DCA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3" sheetId="11" r:id="rId1"/>
    <sheet name="02" sheetId="10" r:id="rId2"/>
    <sheet name="01" sheetId="9" r:id="rId3"/>
    <sheet name="2024" sheetId="8" r:id="rId4"/>
    <sheet name="2023" sheetId="7" r:id="rId5"/>
    <sheet name="2022" sheetId="6" r:id="rId6"/>
    <sheet name="Foaie2" sheetId="2" r:id="rId7"/>
    <sheet name="Foaie3" sheetId="3" r:id="rId8"/>
  </sheets>
  <definedNames>
    <definedName name="_xlnm.Print_Titles" localSheetId="2">'01'!$7:$7</definedName>
    <definedName name="_xlnm.Print_Titles" localSheetId="1">'02'!$7:$7</definedName>
    <definedName name="_xlnm.Print_Titles" localSheetId="0">'03'!$7:$7</definedName>
    <definedName name="_xlnm.Print_Titles" localSheetId="5">'2022'!$7:$7</definedName>
    <definedName name="_xlnm.Print_Titles" localSheetId="4">'2023'!$7:$7</definedName>
    <definedName name="_xlnm.Print_Titles" localSheetId="3">'2024'!$7:$7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11" l="1"/>
  <c r="E65" i="11"/>
  <c r="E70" i="11"/>
  <c r="F73" i="11"/>
  <c r="D110" i="11"/>
  <c r="I154" i="11"/>
  <c r="H154" i="11"/>
  <c r="G154" i="11"/>
  <c r="F154" i="11"/>
  <c r="F153" i="11"/>
  <c r="F152" i="11" s="1"/>
  <c r="F151" i="11" s="1"/>
  <c r="I152" i="11"/>
  <c r="I151" i="11" s="1"/>
  <c r="H152" i="11"/>
  <c r="G152" i="11"/>
  <c r="G151" i="11" s="1"/>
  <c r="E152" i="11"/>
  <c r="D152" i="11"/>
  <c r="D151" i="11" s="1"/>
  <c r="E151" i="11"/>
  <c r="E150" i="11" s="1"/>
  <c r="I148" i="11"/>
  <c r="H148" i="11"/>
  <c r="G148" i="11"/>
  <c r="D148" i="11"/>
  <c r="F146" i="11"/>
  <c r="F145" i="11" s="1"/>
  <c r="I145" i="11"/>
  <c r="H145" i="11"/>
  <c r="G145" i="11"/>
  <c r="E145" i="11"/>
  <c r="D145" i="11"/>
  <c r="F143" i="11"/>
  <c r="F142" i="11" s="1"/>
  <c r="F141" i="11" s="1"/>
  <c r="I142" i="11"/>
  <c r="I141" i="11" s="1"/>
  <c r="H142" i="11"/>
  <c r="H141" i="11" s="1"/>
  <c r="G142" i="11"/>
  <c r="G141" i="11" s="1"/>
  <c r="E142" i="11"/>
  <c r="E141" i="11" s="1"/>
  <c r="D142" i="11"/>
  <c r="D141" i="11" s="1"/>
  <c r="F137" i="11"/>
  <c r="F136" i="11" s="1"/>
  <c r="F135" i="11" s="1"/>
  <c r="I136" i="11"/>
  <c r="I135" i="11" s="1"/>
  <c r="H136" i="11"/>
  <c r="H135" i="11" s="1"/>
  <c r="G136" i="11"/>
  <c r="G135" i="11" s="1"/>
  <c r="E136" i="11"/>
  <c r="E135" i="11" s="1"/>
  <c r="D136" i="11"/>
  <c r="D135" i="11" s="1"/>
  <c r="F134" i="11"/>
  <c r="F133" i="11" s="1"/>
  <c r="I133" i="11"/>
  <c r="H133" i="11"/>
  <c r="G133" i="11"/>
  <c r="E133" i="11"/>
  <c r="D133" i="11"/>
  <c r="F132" i="11"/>
  <c r="F131" i="11" s="1"/>
  <c r="I131" i="11"/>
  <c r="H131" i="11"/>
  <c r="G131" i="11"/>
  <c r="E131" i="11"/>
  <c r="D131" i="11"/>
  <c r="F129" i="11"/>
  <c r="F128" i="11" s="1"/>
  <c r="I128" i="11"/>
  <c r="H128" i="11"/>
  <c r="G128" i="11"/>
  <c r="E128" i="11"/>
  <c r="D128" i="11"/>
  <c r="F127" i="11"/>
  <c r="F126" i="11" s="1"/>
  <c r="I126" i="11"/>
  <c r="H126" i="11"/>
  <c r="H125" i="11" s="1"/>
  <c r="G126" i="11"/>
  <c r="E126" i="11"/>
  <c r="D126" i="11"/>
  <c r="F122" i="11"/>
  <c r="F121" i="11" s="1"/>
  <c r="F120" i="11" s="1"/>
  <c r="I121" i="11"/>
  <c r="I120" i="11" s="1"/>
  <c r="H121" i="11"/>
  <c r="H120" i="11" s="1"/>
  <c r="G121" i="11"/>
  <c r="G120" i="11" s="1"/>
  <c r="E121" i="11"/>
  <c r="E120" i="11" s="1"/>
  <c r="D121" i="11"/>
  <c r="D120" i="11" s="1"/>
  <c r="F119" i="11"/>
  <c r="F118" i="11"/>
  <c r="F117" i="11"/>
  <c r="F116" i="11"/>
  <c r="F115" i="11"/>
  <c r="I114" i="11"/>
  <c r="I113" i="11" s="1"/>
  <c r="H114" i="11"/>
  <c r="H113" i="11" s="1"/>
  <c r="G114" i="11"/>
  <c r="G113" i="11" s="1"/>
  <c r="E114" i="11"/>
  <c r="E113" i="11" s="1"/>
  <c r="D114" i="11"/>
  <c r="D113" i="11" s="1"/>
  <c r="F112" i="11"/>
  <c r="F110" i="11" s="1"/>
  <c r="I110" i="11"/>
  <c r="H110" i="11"/>
  <c r="G110" i="11"/>
  <c r="E110" i="11"/>
  <c r="F109" i="11"/>
  <c r="F108" i="11"/>
  <c r="F107" i="11"/>
  <c r="I106" i="11"/>
  <c r="H106" i="11"/>
  <c r="G106" i="11"/>
  <c r="G105" i="11" s="1"/>
  <c r="E106" i="11"/>
  <c r="D106" i="11"/>
  <c r="F104" i="11"/>
  <c r="F103" i="11"/>
  <c r="I102" i="11"/>
  <c r="I101" i="11" s="1"/>
  <c r="H102" i="11"/>
  <c r="H101" i="11" s="1"/>
  <c r="G102" i="11"/>
  <c r="G101" i="11" s="1"/>
  <c r="E102" i="11"/>
  <c r="E101" i="11" s="1"/>
  <c r="D102" i="11"/>
  <c r="D101" i="11" s="1"/>
  <c r="F100" i="11"/>
  <c r="F99" i="11"/>
  <c r="I98" i="11"/>
  <c r="H98" i="11"/>
  <c r="G98" i="11"/>
  <c r="E98" i="11"/>
  <c r="D98" i="11"/>
  <c r="F96" i="11"/>
  <c r="F95" i="11"/>
  <c r="F94" i="11"/>
  <c r="F93" i="11"/>
  <c r="F92" i="11"/>
  <c r="I91" i="11"/>
  <c r="H91" i="11"/>
  <c r="G91" i="11"/>
  <c r="G90" i="11" s="1"/>
  <c r="E91" i="11"/>
  <c r="D91" i="11"/>
  <c r="F89" i="11"/>
  <c r="F88" i="11" s="1"/>
  <c r="F87" i="11" s="1"/>
  <c r="I88" i="11"/>
  <c r="I87" i="11" s="1"/>
  <c r="H88" i="11"/>
  <c r="H87" i="11" s="1"/>
  <c r="G88" i="11"/>
  <c r="G87" i="11" s="1"/>
  <c r="E88" i="11"/>
  <c r="E87" i="11" s="1"/>
  <c r="D88" i="11"/>
  <c r="D87" i="11" s="1"/>
  <c r="F86" i="11"/>
  <c r="F85" i="11"/>
  <c r="I84" i="11"/>
  <c r="I83" i="11" s="1"/>
  <c r="H84" i="11"/>
  <c r="H83" i="11" s="1"/>
  <c r="G84" i="11"/>
  <c r="G83" i="11" s="1"/>
  <c r="E84" i="11"/>
  <c r="D84" i="11"/>
  <c r="D83" i="11" s="1"/>
  <c r="E83" i="11"/>
  <c r="F82" i="11"/>
  <c r="F81" i="11"/>
  <c r="I80" i="11"/>
  <c r="I79" i="11" s="1"/>
  <c r="H80" i="11"/>
  <c r="H79" i="11" s="1"/>
  <c r="G80" i="11"/>
  <c r="E80" i="11"/>
  <c r="D80" i="11"/>
  <c r="D79" i="11" s="1"/>
  <c r="G79" i="11"/>
  <c r="F78" i="11"/>
  <c r="F77" i="11" s="1"/>
  <c r="I77" i="11"/>
  <c r="I76" i="11" s="1"/>
  <c r="H77" i="11"/>
  <c r="G77" i="11"/>
  <c r="G76" i="11" s="1"/>
  <c r="E77" i="11"/>
  <c r="E76" i="11" s="1"/>
  <c r="D77" i="11"/>
  <c r="D76" i="11" s="1"/>
  <c r="H76" i="11"/>
  <c r="F75" i="11"/>
  <c r="F74" i="11" s="1"/>
  <c r="I74" i="11"/>
  <c r="H74" i="11"/>
  <c r="G74" i="11"/>
  <c r="E74" i="11"/>
  <c r="D74" i="11"/>
  <c r="F72" i="11"/>
  <c r="F71" i="11"/>
  <c r="I70" i="11"/>
  <c r="H70" i="11"/>
  <c r="G70" i="11"/>
  <c r="D70" i="11"/>
  <c r="I68" i="11"/>
  <c r="H68" i="11"/>
  <c r="G68" i="11"/>
  <c r="D68" i="11"/>
  <c r="I67" i="11"/>
  <c r="H67" i="11"/>
  <c r="G67" i="11"/>
  <c r="D67" i="11"/>
  <c r="I64" i="11"/>
  <c r="H64" i="11"/>
  <c r="G64" i="11"/>
  <c r="E64" i="11"/>
  <c r="D64" i="11"/>
  <c r="I63" i="11"/>
  <c r="H63" i="11"/>
  <c r="G63" i="11"/>
  <c r="E63" i="11"/>
  <c r="D63" i="11"/>
  <c r="I62" i="11"/>
  <c r="H62" i="11"/>
  <c r="G62" i="11"/>
  <c r="E62" i="11"/>
  <c r="D62" i="11"/>
  <c r="F59" i="11"/>
  <c r="F58" i="11"/>
  <c r="F57" i="11"/>
  <c r="F56" i="11"/>
  <c r="F55" i="11"/>
  <c r="F54" i="11"/>
  <c r="I53" i="11"/>
  <c r="H53" i="11"/>
  <c r="G53" i="11"/>
  <c r="E53" i="11"/>
  <c r="D53" i="11"/>
  <c r="F52" i="11"/>
  <c r="F51" i="11" s="1"/>
  <c r="I51" i="11"/>
  <c r="H51" i="11"/>
  <c r="G51" i="11"/>
  <c r="E51" i="11"/>
  <c r="D51" i="11"/>
  <c r="F50" i="11"/>
  <c r="F49" i="11"/>
  <c r="I48" i="11"/>
  <c r="H48" i="11"/>
  <c r="G48" i="11"/>
  <c r="E48" i="11"/>
  <c r="D48" i="11"/>
  <c r="F47" i="11"/>
  <c r="F46" i="11"/>
  <c r="I45" i="11"/>
  <c r="H45" i="11"/>
  <c r="G45" i="11"/>
  <c r="E45" i="11"/>
  <c r="D45" i="11"/>
  <c r="F44" i="11"/>
  <c r="F43" i="11"/>
  <c r="F42" i="11"/>
  <c r="I41" i="11"/>
  <c r="H41" i="11"/>
  <c r="G41" i="11"/>
  <c r="E41" i="11"/>
  <c r="D41" i="11"/>
  <c r="F40" i="11"/>
  <c r="F39" i="11"/>
  <c r="F38" i="11"/>
  <c r="I37" i="11"/>
  <c r="H37" i="11"/>
  <c r="G37" i="11"/>
  <c r="E37" i="11"/>
  <c r="D37" i="11"/>
  <c r="F36" i="11"/>
  <c r="F35" i="11"/>
  <c r="F34" i="11"/>
  <c r="F33" i="11"/>
  <c r="F32" i="11"/>
  <c r="F31" i="11"/>
  <c r="I30" i="11"/>
  <c r="I29" i="11" s="1"/>
  <c r="H30" i="11"/>
  <c r="H29" i="11" s="1"/>
  <c r="G30" i="11"/>
  <c r="G29" i="11" s="1"/>
  <c r="D30" i="11"/>
  <c r="D29" i="11" s="1"/>
  <c r="F28" i="11"/>
  <c r="F27" i="11"/>
  <c r="F26" i="11"/>
  <c r="F25" i="11"/>
  <c r="F24" i="11"/>
  <c r="I23" i="11"/>
  <c r="H23" i="11"/>
  <c r="G23" i="11"/>
  <c r="G19" i="11" s="1"/>
  <c r="E23" i="11"/>
  <c r="D23" i="11"/>
  <c r="F22" i="11"/>
  <c r="F21" i="11"/>
  <c r="I20" i="11"/>
  <c r="I19" i="11" s="1"/>
  <c r="H20" i="11"/>
  <c r="G20" i="11"/>
  <c r="E20" i="11"/>
  <c r="D20" i="11"/>
  <c r="F18" i="11"/>
  <c r="F16" i="11"/>
  <c r="F15" i="11"/>
  <c r="I14" i="11"/>
  <c r="H14" i="11"/>
  <c r="G14" i="11"/>
  <c r="E14" i="11"/>
  <c r="D14" i="11"/>
  <c r="F13" i="11"/>
  <c r="F12" i="11"/>
  <c r="F11" i="11"/>
  <c r="I10" i="11"/>
  <c r="H10" i="11"/>
  <c r="G10" i="11"/>
  <c r="E10" i="11"/>
  <c r="D10" i="11"/>
  <c r="F24" i="10"/>
  <c r="F98" i="11" l="1"/>
  <c r="D130" i="11"/>
  <c r="D144" i="11"/>
  <c r="D66" i="11"/>
  <c r="D158" i="11" s="1"/>
  <c r="H105" i="11"/>
  <c r="I144" i="11"/>
  <c r="F37" i="11"/>
  <c r="F41" i="11"/>
  <c r="D125" i="11"/>
  <c r="H69" i="11"/>
  <c r="F84" i="11"/>
  <c r="F83" i="11" s="1"/>
  <c r="E125" i="11"/>
  <c r="E105" i="11"/>
  <c r="F150" i="11"/>
  <c r="E68" i="11"/>
  <c r="I105" i="11"/>
  <c r="H19" i="11"/>
  <c r="H17" i="11" s="1"/>
  <c r="H9" i="11" s="1"/>
  <c r="F102" i="11"/>
  <c r="F101" i="11" s="1"/>
  <c r="F30" i="11"/>
  <c r="F29" i="11" s="1"/>
  <c r="G125" i="11"/>
  <c r="D19" i="11"/>
  <c r="D17" i="11" s="1"/>
  <c r="D9" i="11" s="1"/>
  <c r="F69" i="11"/>
  <c r="F130" i="11"/>
  <c r="F20" i="11"/>
  <c r="F114" i="11"/>
  <c r="F113" i="11" s="1"/>
  <c r="H130" i="11"/>
  <c r="E69" i="11"/>
  <c r="H61" i="11"/>
  <c r="G66" i="11"/>
  <c r="G158" i="11" s="1"/>
  <c r="H90" i="11"/>
  <c r="G144" i="11"/>
  <c r="H66" i="11"/>
  <c r="I130" i="11"/>
  <c r="F48" i="11"/>
  <c r="I69" i="11"/>
  <c r="I90" i="11"/>
  <c r="I125" i="11"/>
  <c r="H144" i="11"/>
  <c r="F14" i="11"/>
  <c r="E130" i="11"/>
  <c r="I17" i="11"/>
  <c r="I9" i="11" s="1"/>
  <c r="I8" i="11" s="1"/>
  <c r="G17" i="11"/>
  <c r="G9" i="11" s="1"/>
  <c r="G61" i="11"/>
  <c r="E90" i="11"/>
  <c r="G130" i="11"/>
  <c r="D69" i="11"/>
  <c r="G69" i="11"/>
  <c r="H158" i="11"/>
  <c r="F106" i="11"/>
  <c r="F105" i="11" s="1"/>
  <c r="F10" i="11"/>
  <c r="F80" i="11"/>
  <c r="F79" i="11" s="1"/>
  <c r="F62" i="11"/>
  <c r="E61" i="11"/>
  <c r="D61" i="11"/>
  <c r="F91" i="11"/>
  <c r="F53" i="11"/>
  <c r="F45" i="11"/>
  <c r="F23" i="11"/>
  <c r="E19" i="11"/>
  <c r="E17" i="11" s="1"/>
  <c r="E9" i="11" s="1"/>
  <c r="F76" i="11"/>
  <c r="F125" i="11"/>
  <c r="I61" i="11"/>
  <c r="I66" i="11"/>
  <c r="I158" i="11" s="1"/>
  <c r="E79" i="11"/>
  <c r="D90" i="11"/>
  <c r="H151" i="11"/>
  <c r="F64" i="11"/>
  <c r="D105" i="11"/>
  <c r="F63" i="11"/>
  <c r="F68" i="11"/>
  <c r="I53" i="10"/>
  <c r="H53" i="10"/>
  <c r="G53" i="10"/>
  <c r="D53" i="10"/>
  <c r="E53" i="10"/>
  <c r="F55" i="10"/>
  <c r="E20" i="10"/>
  <c r="E23" i="10"/>
  <c r="F90" i="11" l="1"/>
  <c r="I60" i="11"/>
  <c r="G60" i="11"/>
  <c r="H8" i="11"/>
  <c r="H157" i="11"/>
  <c r="H60" i="11"/>
  <c r="D60" i="11"/>
  <c r="F19" i="11"/>
  <c r="F17" i="11" s="1"/>
  <c r="F9" i="11" s="1"/>
  <c r="F8" i="11" s="1"/>
  <c r="I157" i="11"/>
  <c r="I156" i="11"/>
  <c r="F61" i="11"/>
  <c r="E157" i="11"/>
  <c r="E8" i="11"/>
  <c r="H156" i="11"/>
  <c r="E148" i="11"/>
  <c r="E67" i="11"/>
  <c r="F149" i="11"/>
  <c r="D8" i="11"/>
  <c r="D157" i="11"/>
  <c r="G8" i="11"/>
  <c r="G157" i="11"/>
  <c r="E19" i="10"/>
  <c r="I153" i="10"/>
  <c r="H153" i="10"/>
  <c r="G153" i="10"/>
  <c r="F153" i="10"/>
  <c r="F152" i="10"/>
  <c r="F151" i="10" s="1"/>
  <c r="F150" i="10" s="1"/>
  <c r="I151" i="10"/>
  <c r="I150" i="10" s="1"/>
  <c r="H151" i="10"/>
  <c r="H150" i="10" s="1"/>
  <c r="G151" i="10"/>
  <c r="E151" i="10"/>
  <c r="E150" i="10" s="1"/>
  <c r="E149" i="10" s="1"/>
  <c r="F149" i="10" s="1"/>
  <c r="D151" i="10"/>
  <c r="D150" i="10" s="1"/>
  <c r="G150" i="10"/>
  <c r="I147" i="10"/>
  <c r="H147" i="10"/>
  <c r="G147" i="10"/>
  <c r="D147" i="10"/>
  <c r="F145" i="10"/>
  <c r="F144" i="10" s="1"/>
  <c r="I144" i="10"/>
  <c r="I143" i="10" s="1"/>
  <c r="H144" i="10"/>
  <c r="H143" i="10" s="1"/>
  <c r="G144" i="10"/>
  <c r="G143" i="10" s="1"/>
  <c r="E144" i="10"/>
  <c r="D144" i="10"/>
  <c r="F142" i="10"/>
  <c r="F141" i="10" s="1"/>
  <c r="F140" i="10" s="1"/>
  <c r="I141" i="10"/>
  <c r="I140" i="10" s="1"/>
  <c r="H141" i="10"/>
  <c r="H140" i="10" s="1"/>
  <c r="G141" i="10"/>
  <c r="G140" i="10" s="1"/>
  <c r="E141" i="10"/>
  <c r="E140" i="10" s="1"/>
  <c r="D141" i="10"/>
  <c r="D140" i="10" s="1"/>
  <c r="F136" i="10"/>
  <c r="F135" i="10" s="1"/>
  <c r="F134" i="10" s="1"/>
  <c r="I135" i="10"/>
  <c r="I134" i="10" s="1"/>
  <c r="H135" i="10"/>
  <c r="H134" i="10" s="1"/>
  <c r="G135" i="10"/>
  <c r="G134" i="10" s="1"/>
  <c r="E135" i="10"/>
  <c r="E134" i="10" s="1"/>
  <c r="D135" i="10"/>
  <c r="D134" i="10" s="1"/>
  <c r="F133" i="10"/>
  <c r="F132" i="10" s="1"/>
  <c r="I132" i="10"/>
  <c r="H132" i="10"/>
  <c r="G132" i="10"/>
  <c r="E132" i="10"/>
  <c r="D132" i="10"/>
  <c r="F131" i="10"/>
  <c r="F130" i="10" s="1"/>
  <c r="I130" i="10"/>
  <c r="H130" i="10"/>
  <c r="H129" i="10" s="1"/>
  <c r="G130" i="10"/>
  <c r="G129" i="10" s="1"/>
  <c r="E130" i="10"/>
  <c r="D130" i="10"/>
  <c r="D129" i="10" s="1"/>
  <c r="F128" i="10"/>
  <c r="I127" i="10"/>
  <c r="H127" i="10"/>
  <c r="G127" i="10"/>
  <c r="F127" i="10"/>
  <c r="E127" i="10"/>
  <c r="D127" i="10"/>
  <c r="F126" i="10"/>
  <c r="I125" i="10"/>
  <c r="H125" i="10"/>
  <c r="H124" i="10" s="1"/>
  <c r="G125" i="10"/>
  <c r="G124" i="10" s="1"/>
  <c r="F125" i="10"/>
  <c r="E125" i="10"/>
  <c r="E124" i="10" s="1"/>
  <c r="D125" i="10"/>
  <c r="D124" i="10" s="1"/>
  <c r="F121" i="10"/>
  <c r="F120" i="10" s="1"/>
  <c r="F119" i="10" s="1"/>
  <c r="I120" i="10"/>
  <c r="I119" i="10" s="1"/>
  <c r="H120" i="10"/>
  <c r="H119" i="10" s="1"/>
  <c r="G120" i="10"/>
  <c r="G119" i="10" s="1"/>
  <c r="E120" i="10"/>
  <c r="D120" i="10"/>
  <c r="E119" i="10"/>
  <c r="D119" i="10"/>
  <c r="F118" i="10"/>
  <c r="F117" i="10"/>
  <c r="F116" i="10"/>
  <c r="F115" i="10"/>
  <c r="F114" i="10"/>
  <c r="I113" i="10"/>
  <c r="H113" i="10"/>
  <c r="H112" i="10" s="1"/>
  <c r="G113" i="10"/>
  <c r="G112" i="10" s="1"/>
  <c r="E113" i="10"/>
  <c r="E112" i="10" s="1"/>
  <c r="D113" i="10"/>
  <c r="D112" i="10" s="1"/>
  <c r="I112" i="10"/>
  <c r="F111" i="10"/>
  <c r="F109" i="10" s="1"/>
  <c r="I109" i="10"/>
  <c r="H109" i="10"/>
  <c r="G109" i="10"/>
  <c r="G65" i="10" s="1"/>
  <c r="E109" i="10"/>
  <c r="D109" i="10"/>
  <c r="F108" i="10"/>
  <c r="F107" i="10"/>
  <c r="F106" i="10"/>
  <c r="I105" i="10"/>
  <c r="I104" i="10" s="1"/>
  <c r="H105" i="10"/>
  <c r="G105" i="10"/>
  <c r="G104" i="10" s="1"/>
  <c r="E105" i="10"/>
  <c r="E104" i="10" s="1"/>
  <c r="D105" i="10"/>
  <c r="F103" i="10"/>
  <c r="F101" i="10" s="1"/>
  <c r="F100" i="10" s="1"/>
  <c r="F102" i="10"/>
  <c r="I101" i="10"/>
  <c r="H101" i="10"/>
  <c r="H100" i="10" s="1"/>
  <c r="G101" i="10"/>
  <c r="G100" i="10" s="1"/>
  <c r="E101" i="10"/>
  <c r="E100" i="10" s="1"/>
  <c r="D101" i="10"/>
  <c r="D100" i="10" s="1"/>
  <c r="I100" i="10"/>
  <c r="F99" i="10"/>
  <c r="F98" i="10"/>
  <c r="I97" i="10"/>
  <c r="H97" i="10"/>
  <c r="G97" i="10"/>
  <c r="F97" i="10"/>
  <c r="E97" i="10"/>
  <c r="D97" i="10"/>
  <c r="F95" i="10"/>
  <c r="F94" i="10"/>
  <c r="F93" i="10"/>
  <c r="F92" i="10"/>
  <c r="F91" i="10"/>
  <c r="I90" i="10"/>
  <c r="H90" i="10"/>
  <c r="G90" i="10"/>
  <c r="E90" i="10"/>
  <c r="D90" i="10"/>
  <c r="D89" i="10" s="1"/>
  <c r="G89" i="10"/>
  <c r="F88" i="10"/>
  <c r="F87" i="10" s="1"/>
  <c r="F86" i="10" s="1"/>
  <c r="I87" i="10"/>
  <c r="I86" i="10" s="1"/>
  <c r="H87" i="10"/>
  <c r="G87" i="10"/>
  <c r="E87" i="10"/>
  <c r="E86" i="10" s="1"/>
  <c r="D87" i="10"/>
  <c r="H86" i="10"/>
  <c r="G86" i="10"/>
  <c r="D86" i="10"/>
  <c r="F85" i="10"/>
  <c r="F84" i="10"/>
  <c r="I83" i="10"/>
  <c r="H83" i="10"/>
  <c r="H82" i="10" s="1"/>
  <c r="G83" i="10"/>
  <c r="G82" i="10" s="1"/>
  <c r="E83" i="10"/>
  <c r="E82" i="10" s="1"/>
  <c r="D83" i="10"/>
  <c r="D82" i="10" s="1"/>
  <c r="I82" i="10"/>
  <c r="F81" i="10"/>
  <c r="F80" i="10"/>
  <c r="I79" i="10"/>
  <c r="I78" i="10" s="1"/>
  <c r="H79" i="10"/>
  <c r="G79" i="10"/>
  <c r="G78" i="10" s="1"/>
  <c r="E79" i="10"/>
  <c r="D79" i="10"/>
  <c r="D78" i="10" s="1"/>
  <c r="H78" i="10"/>
  <c r="F77" i="10"/>
  <c r="I76" i="10"/>
  <c r="H76" i="10"/>
  <c r="H75" i="10" s="1"/>
  <c r="G76" i="10"/>
  <c r="G75" i="10" s="1"/>
  <c r="E76" i="10"/>
  <c r="E75" i="10" s="1"/>
  <c r="D76" i="10"/>
  <c r="I75" i="10"/>
  <c r="D75" i="10"/>
  <c r="F73" i="10"/>
  <c r="F72" i="10" s="1"/>
  <c r="I72" i="10"/>
  <c r="H72" i="10"/>
  <c r="G72" i="10"/>
  <c r="E72" i="10"/>
  <c r="D72" i="10"/>
  <c r="F71" i="10"/>
  <c r="F70" i="10"/>
  <c r="I69" i="10"/>
  <c r="I68" i="10" s="1"/>
  <c r="H69" i="10"/>
  <c r="G69" i="10"/>
  <c r="G68" i="10" s="1"/>
  <c r="E69" i="10"/>
  <c r="E68" i="10" s="1"/>
  <c r="D69" i="10"/>
  <c r="I67" i="10"/>
  <c r="H67" i="10"/>
  <c r="G67" i="10"/>
  <c r="D67" i="10"/>
  <c r="I66" i="10"/>
  <c r="H66" i="10"/>
  <c r="G66" i="10"/>
  <c r="D66" i="10"/>
  <c r="D65" i="10"/>
  <c r="I64" i="10"/>
  <c r="H64" i="10"/>
  <c r="G64" i="10"/>
  <c r="E64" i="10"/>
  <c r="D64" i="10"/>
  <c r="I63" i="10"/>
  <c r="H63" i="10"/>
  <c r="G63" i="10"/>
  <c r="E63" i="10"/>
  <c r="D63" i="10"/>
  <c r="I62" i="10"/>
  <c r="H62" i="10"/>
  <c r="G62" i="10"/>
  <c r="E62" i="10"/>
  <c r="D62" i="10"/>
  <c r="G61" i="10"/>
  <c r="F59" i="10"/>
  <c r="F58" i="10"/>
  <c r="F57" i="10"/>
  <c r="F56" i="10"/>
  <c r="F54" i="10"/>
  <c r="F53" i="10" s="1"/>
  <c r="F52" i="10"/>
  <c r="F51" i="10" s="1"/>
  <c r="I51" i="10"/>
  <c r="H51" i="10"/>
  <c r="G51" i="10"/>
  <c r="E51" i="10"/>
  <c r="D51" i="10"/>
  <c r="F50" i="10"/>
  <c r="F49" i="10"/>
  <c r="F48" i="10" s="1"/>
  <c r="I48" i="10"/>
  <c r="H48" i="10"/>
  <c r="G48" i="10"/>
  <c r="E48" i="10"/>
  <c r="D48" i="10"/>
  <c r="F47" i="10"/>
  <c r="F46" i="10"/>
  <c r="I45" i="10"/>
  <c r="H45" i="10"/>
  <c r="G45" i="10"/>
  <c r="E45" i="10"/>
  <c r="D45" i="10"/>
  <c r="F44" i="10"/>
  <c r="F43" i="10"/>
  <c r="F41" i="10" s="1"/>
  <c r="F42" i="10"/>
  <c r="I41" i="10"/>
  <c r="H41" i="10"/>
  <c r="G41" i="10"/>
  <c r="E41" i="10"/>
  <c r="D41" i="10"/>
  <c r="F40" i="10"/>
  <c r="F39" i="10"/>
  <c r="F38" i="10"/>
  <c r="I37" i="10"/>
  <c r="H37" i="10"/>
  <c r="G37" i="10"/>
  <c r="E37" i="10"/>
  <c r="D37" i="10"/>
  <c r="F36" i="10"/>
  <c r="F35" i="10"/>
  <c r="F34" i="10"/>
  <c r="F33" i="10"/>
  <c r="F32" i="10"/>
  <c r="F31" i="10"/>
  <c r="I30" i="10"/>
  <c r="I29" i="10" s="1"/>
  <c r="H30" i="10"/>
  <c r="H29" i="10" s="1"/>
  <c r="G30" i="10"/>
  <c r="G29" i="10" s="1"/>
  <c r="D30" i="10"/>
  <c r="D29" i="10" s="1"/>
  <c r="F28" i="10"/>
  <c r="F27" i="10"/>
  <c r="F26" i="10"/>
  <c r="F25" i="10"/>
  <c r="I23" i="10"/>
  <c r="I19" i="10" s="1"/>
  <c r="I17" i="10" s="1"/>
  <c r="I9" i="10" s="1"/>
  <c r="H23" i="10"/>
  <c r="G23" i="10"/>
  <c r="D23" i="10"/>
  <c r="F22" i="10"/>
  <c r="F21" i="10"/>
  <c r="I20" i="10"/>
  <c r="H20" i="10"/>
  <c r="G20" i="10"/>
  <c r="G19" i="10" s="1"/>
  <c r="D20" i="10"/>
  <c r="D19" i="10" s="1"/>
  <c r="F18" i="10"/>
  <c r="F16" i="10"/>
  <c r="F15" i="10"/>
  <c r="I14" i="10"/>
  <c r="H14" i="10"/>
  <c r="G14" i="10"/>
  <c r="E14" i="10"/>
  <c r="D14" i="10"/>
  <c r="F13" i="10"/>
  <c r="F12" i="10"/>
  <c r="F11" i="10"/>
  <c r="I10" i="10"/>
  <c r="H10" i="10"/>
  <c r="G10" i="10"/>
  <c r="E10" i="10"/>
  <c r="D10" i="10"/>
  <c r="E53" i="9"/>
  <c r="E51" i="9"/>
  <c r="E48" i="9"/>
  <c r="E45" i="9"/>
  <c r="E41" i="9"/>
  <c r="E37" i="9"/>
  <c r="E10" i="9"/>
  <c r="E14" i="9"/>
  <c r="F151" i="9"/>
  <c r="F150" i="9" s="1"/>
  <c r="F149" i="9" s="1"/>
  <c r="F148" i="9"/>
  <c r="F147" i="9"/>
  <c r="F144" i="9"/>
  <c r="F143" i="9" s="1"/>
  <c r="F141" i="9"/>
  <c r="F140" i="9" s="1"/>
  <c r="F139" i="9" s="1"/>
  <c r="F135" i="9"/>
  <c r="F134" i="9" s="1"/>
  <c r="F132" i="9"/>
  <c r="F131" i="9" s="1"/>
  <c r="F130" i="9"/>
  <c r="F129" i="9" s="1"/>
  <c r="F127" i="9"/>
  <c r="F126" i="9" s="1"/>
  <c r="F125" i="9"/>
  <c r="F124" i="9" s="1"/>
  <c r="F120" i="9"/>
  <c r="F119" i="9" s="1"/>
  <c r="F118" i="9" s="1"/>
  <c r="F117" i="9"/>
  <c r="F112" i="9" s="1"/>
  <c r="F111" i="9" s="1"/>
  <c r="F116" i="9"/>
  <c r="F115" i="9"/>
  <c r="F114" i="9"/>
  <c r="F113" i="9"/>
  <c r="F110" i="9"/>
  <c r="F108" i="9" s="1"/>
  <c r="F107" i="9"/>
  <c r="F104" i="9" s="1"/>
  <c r="F106" i="9"/>
  <c r="F105" i="9"/>
  <c r="F102" i="9"/>
  <c r="F101" i="9"/>
  <c r="F100" i="9" s="1"/>
  <c r="F99" i="9" s="1"/>
  <c r="F98" i="9"/>
  <c r="F97" i="9"/>
  <c r="F94" i="9"/>
  <c r="F93" i="9"/>
  <c r="F92" i="9"/>
  <c r="F91" i="9"/>
  <c r="F90" i="9"/>
  <c r="F87" i="9"/>
  <c r="F86" i="9" s="1"/>
  <c r="F85" i="9" s="1"/>
  <c r="F84" i="9"/>
  <c r="F82" i="9" s="1"/>
  <c r="F81" i="9" s="1"/>
  <c r="F83" i="9"/>
  <c r="F80" i="9"/>
  <c r="F79" i="9"/>
  <c r="F76" i="9"/>
  <c r="F72" i="9"/>
  <c r="F70" i="9"/>
  <c r="F68" i="9" s="1"/>
  <c r="F69" i="9"/>
  <c r="E150" i="9"/>
  <c r="E149" i="9" s="1"/>
  <c r="D150" i="9"/>
  <c r="D149" i="9" s="1"/>
  <c r="D146" i="9"/>
  <c r="E143" i="9"/>
  <c r="D143" i="9"/>
  <c r="E140" i="9"/>
  <c r="E139" i="9" s="1"/>
  <c r="D140" i="9"/>
  <c r="D139" i="9" s="1"/>
  <c r="E134" i="9"/>
  <c r="E133" i="9" s="1"/>
  <c r="D134" i="9"/>
  <c r="D133" i="9" s="1"/>
  <c r="E131" i="9"/>
  <c r="D131" i="9"/>
  <c r="E129" i="9"/>
  <c r="D129" i="9"/>
  <c r="E126" i="9"/>
  <c r="D126" i="9"/>
  <c r="E124" i="9"/>
  <c r="D124" i="9"/>
  <c r="E119" i="9"/>
  <c r="E118" i="9" s="1"/>
  <c r="D119" i="9"/>
  <c r="D118" i="9" s="1"/>
  <c r="E112" i="9"/>
  <c r="E111" i="9" s="1"/>
  <c r="D112" i="9"/>
  <c r="D111" i="9" s="1"/>
  <c r="E108" i="9"/>
  <c r="D108" i="9"/>
  <c r="E104" i="9"/>
  <c r="D104" i="9"/>
  <c r="E100" i="9"/>
  <c r="E99" i="9" s="1"/>
  <c r="D100" i="9"/>
  <c r="D99" i="9" s="1"/>
  <c r="E96" i="9"/>
  <c r="D96" i="9"/>
  <c r="E89" i="9"/>
  <c r="D89" i="9"/>
  <c r="E86" i="9"/>
  <c r="E85" i="9" s="1"/>
  <c r="D86" i="9"/>
  <c r="D85" i="9" s="1"/>
  <c r="E82" i="9"/>
  <c r="E81" i="9" s="1"/>
  <c r="D82" i="9"/>
  <c r="D81" i="9" s="1"/>
  <c r="E78" i="9"/>
  <c r="E77" i="9" s="1"/>
  <c r="D78" i="9"/>
  <c r="D77" i="9" s="1"/>
  <c r="E75" i="9"/>
  <c r="E74" i="9" s="1"/>
  <c r="D75" i="9"/>
  <c r="D74" i="9" s="1"/>
  <c r="E71" i="9"/>
  <c r="D71" i="9"/>
  <c r="E68" i="9"/>
  <c r="D68" i="9"/>
  <c r="D66" i="9"/>
  <c r="D65" i="9"/>
  <c r="E63" i="9"/>
  <c r="D63" i="9"/>
  <c r="E62" i="9"/>
  <c r="D62" i="9"/>
  <c r="E61" i="9"/>
  <c r="D61" i="9"/>
  <c r="F58" i="9"/>
  <c r="F57" i="9"/>
  <c r="F56" i="9"/>
  <c r="F55" i="9"/>
  <c r="F54" i="9"/>
  <c r="F52" i="9"/>
  <c r="F50" i="9"/>
  <c r="F49" i="9"/>
  <c r="F47" i="9"/>
  <c r="F46" i="9"/>
  <c r="F44" i="9"/>
  <c r="F43" i="9"/>
  <c r="F42" i="9"/>
  <c r="F40" i="9"/>
  <c r="F39" i="9"/>
  <c r="F38" i="9"/>
  <c r="F36" i="9"/>
  <c r="F35" i="9"/>
  <c r="F34" i="9"/>
  <c r="F33" i="9"/>
  <c r="F32" i="9"/>
  <c r="F31" i="9"/>
  <c r="F28" i="9"/>
  <c r="F27" i="9"/>
  <c r="F26" i="9"/>
  <c r="F25" i="9"/>
  <c r="F24" i="9"/>
  <c r="F22" i="9"/>
  <c r="F21" i="9"/>
  <c r="F18" i="9"/>
  <c r="F16" i="9"/>
  <c r="F15" i="9"/>
  <c r="F13" i="9"/>
  <c r="F12" i="9"/>
  <c r="F11" i="9"/>
  <c r="D30" i="9"/>
  <c r="D29" i="9" s="1"/>
  <c r="D53" i="9"/>
  <c r="D51" i="9"/>
  <c r="D48" i="9"/>
  <c r="D45" i="9"/>
  <c r="D41" i="9"/>
  <c r="D37" i="9"/>
  <c r="D23" i="9"/>
  <c r="D20" i="9"/>
  <c r="D14" i="9"/>
  <c r="D10" i="9"/>
  <c r="I152" i="9"/>
  <c r="H152" i="9"/>
  <c r="G152" i="9"/>
  <c r="F152" i="9"/>
  <c r="I150" i="9"/>
  <c r="I149" i="9" s="1"/>
  <c r="H150" i="9"/>
  <c r="H149" i="9" s="1"/>
  <c r="G150" i="9"/>
  <c r="G149" i="9" s="1"/>
  <c r="I146" i="9"/>
  <c r="H146" i="9"/>
  <c r="G146" i="9"/>
  <c r="F146" i="9"/>
  <c r="I143" i="9"/>
  <c r="H143" i="9"/>
  <c r="G143" i="9"/>
  <c r="G142" i="9" s="1"/>
  <c r="I140" i="9"/>
  <c r="I139" i="9" s="1"/>
  <c r="H140" i="9"/>
  <c r="G140" i="9"/>
  <c r="G139" i="9" s="1"/>
  <c r="H139" i="9"/>
  <c r="I134" i="9"/>
  <c r="I133" i="9" s="1"/>
  <c r="H134" i="9"/>
  <c r="H133" i="9" s="1"/>
  <c r="G134" i="9"/>
  <c r="G133" i="9" s="1"/>
  <c r="I131" i="9"/>
  <c r="H131" i="9"/>
  <c r="G131" i="9"/>
  <c r="I129" i="9"/>
  <c r="H129" i="9"/>
  <c r="G129" i="9"/>
  <c r="I126" i="9"/>
  <c r="H126" i="9"/>
  <c r="G126" i="9"/>
  <c r="I124" i="9"/>
  <c r="H124" i="9"/>
  <c r="H123" i="9" s="1"/>
  <c r="G124" i="9"/>
  <c r="I119" i="9"/>
  <c r="I118" i="9" s="1"/>
  <c r="H119" i="9"/>
  <c r="H118" i="9" s="1"/>
  <c r="G119" i="9"/>
  <c r="G118" i="9" s="1"/>
  <c r="I112" i="9"/>
  <c r="I111" i="9" s="1"/>
  <c r="H112" i="9"/>
  <c r="H111" i="9" s="1"/>
  <c r="G112" i="9"/>
  <c r="G111" i="9" s="1"/>
  <c r="I108" i="9"/>
  <c r="H108" i="9"/>
  <c r="G108" i="9"/>
  <c r="I104" i="9"/>
  <c r="H104" i="9"/>
  <c r="G104" i="9"/>
  <c r="I100" i="9"/>
  <c r="I99" i="9" s="1"/>
  <c r="H100" i="9"/>
  <c r="G100" i="9"/>
  <c r="G99" i="9" s="1"/>
  <c r="H99" i="9"/>
  <c r="I96" i="9"/>
  <c r="H96" i="9"/>
  <c r="G96" i="9"/>
  <c r="F96" i="9"/>
  <c r="I89" i="9"/>
  <c r="H89" i="9"/>
  <c r="G89" i="9"/>
  <c r="I86" i="9"/>
  <c r="I85" i="9" s="1"/>
  <c r="H86" i="9"/>
  <c r="H85" i="9" s="1"/>
  <c r="G86" i="9"/>
  <c r="G85" i="9" s="1"/>
  <c r="I82" i="9"/>
  <c r="I81" i="9" s="1"/>
  <c r="H82" i="9"/>
  <c r="H81" i="9" s="1"/>
  <c r="G82" i="9"/>
  <c r="G81" i="9" s="1"/>
  <c r="I78" i="9"/>
  <c r="I77" i="9" s="1"/>
  <c r="H78" i="9"/>
  <c r="H77" i="9" s="1"/>
  <c r="G78" i="9"/>
  <c r="G77" i="9" s="1"/>
  <c r="F78" i="9"/>
  <c r="F77" i="9" s="1"/>
  <c r="I75" i="9"/>
  <c r="I74" i="9" s="1"/>
  <c r="H75" i="9"/>
  <c r="H74" i="9" s="1"/>
  <c r="G75" i="9"/>
  <c r="G74" i="9" s="1"/>
  <c r="I71" i="9"/>
  <c r="H71" i="9"/>
  <c r="G71" i="9"/>
  <c r="I68" i="9"/>
  <c r="H68" i="9"/>
  <c r="G68" i="9"/>
  <c r="I66" i="9"/>
  <c r="H66" i="9"/>
  <c r="G66" i="9"/>
  <c r="I65" i="9"/>
  <c r="H65" i="9"/>
  <c r="G65" i="9"/>
  <c r="I63" i="9"/>
  <c r="H63" i="9"/>
  <c r="G63" i="9"/>
  <c r="I62" i="9"/>
  <c r="H62" i="9"/>
  <c r="G62" i="9"/>
  <c r="I61" i="9"/>
  <c r="H61" i="9"/>
  <c r="G61" i="9"/>
  <c r="I53" i="9"/>
  <c r="H53" i="9"/>
  <c r="G53" i="9"/>
  <c r="I51" i="9"/>
  <c r="H51" i="9"/>
  <c r="G51" i="9"/>
  <c r="F51" i="9"/>
  <c r="I48" i="9"/>
  <c r="H48" i="9"/>
  <c r="G48" i="9"/>
  <c r="I45" i="9"/>
  <c r="H45" i="9"/>
  <c r="G45" i="9"/>
  <c r="I41" i="9"/>
  <c r="H41" i="9"/>
  <c r="G41" i="9"/>
  <c r="I37" i="9"/>
  <c r="H37" i="9"/>
  <c r="G37" i="9"/>
  <c r="I30" i="9"/>
  <c r="I29" i="9" s="1"/>
  <c r="H30" i="9"/>
  <c r="H29" i="9" s="1"/>
  <c r="G30" i="9"/>
  <c r="G29" i="9" s="1"/>
  <c r="I23" i="9"/>
  <c r="H23" i="9"/>
  <c r="G23" i="9"/>
  <c r="I20" i="9"/>
  <c r="H20" i="9"/>
  <c r="G20" i="9"/>
  <c r="I14" i="9"/>
  <c r="H14" i="9"/>
  <c r="G14" i="9"/>
  <c r="I10" i="9"/>
  <c r="H10" i="9"/>
  <c r="G10" i="9"/>
  <c r="L66" i="8"/>
  <c r="K66" i="8"/>
  <c r="J66" i="8"/>
  <c r="I66" i="8"/>
  <c r="H66" i="8"/>
  <c r="G66" i="8"/>
  <c r="F66" i="8"/>
  <c r="L65" i="8"/>
  <c r="K65" i="8"/>
  <c r="J65" i="8"/>
  <c r="I65" i="8"/>
  <c r="H65" i="8"/>
  <c r="G65" i="8"/>
  <c r="F65" i="8"/>
  <c r="L63" i="8"/>
  <c r="K63" i="8"/>
  <c r="J63" i="8"/>
  <c r="I63" i="8"/>
  <c r="H63" i="8"/>
  <c r="G63" i="8"/>
  <c r="L61" i="8"/>
  <c r="K61" i="8"/>
  <c r="J61" i="8"/>
  <c r="I61" i="8"/>
  <c r="H61" i="8"/>
  <c r="G61" i="8"/>
  <c r="F63" i="8"/>
  <c r="F61" i="8"/>
  <c r="L62" i="8"/>
  <c r="K62" i="8"/>
  <c r="J62" i="8"/>
  <c r="I62" i="8"/>
  <c r="H62" i="8"/>
  <c r="G62" i="8"/>
  <c r="F62" i="8"/>
  <c r="E62" i="8"/>
  <c r="L152" i="8"/>
  <c r="K152" i="8"/>
  <c r="J152" i="8"/>
  <c r="E86" i="8"/>
  <c r="I149" i="8"/>
  <c r="L150" i="8"/>
  <c r="L149" i="8" s="1"/>
  <c r="K150" i="8"/>
  <c r="K149" i="8" s="1"/>
  <c r="J150" i="8"/>
  <c r="J149" i="8" s="1"/>
  <c r="I150" i="8"/>
  <c r="H150" i="8"/>
  <c r="D150" i="8" s="1"/>
  <c r="G150" i="8"/>
  <c r="G149" i="8" s="1"/>
  <c r="F150" i="8"/>
  <c r="F149" i="8" s="1"/>
  <c r="E150" i="8"/>
  <c r="E149" i="8" s="1"/>
  <c r="D151" i="8"/>
  <c r="L53" i="8"/>
  <c r="K53" i="8"/>
  <c r="J53" i="8"/>
  <c r="I53" i="8"/>
  <c r="H53" i="8"/>
  <c r="G53" i="8"/>
  <c r="F53" i="8"/>
  <c r="D57" i="8"/>
  <c r="E17" i="8"/>
  <c r="H37" i="8"/>
  <c r="G156" i="11" l="1"/>
  <c r="D156" i="11"/>
  <c r="F157" i="11"/>
  <c r="F148" i="11"/>
  <c r="F67" i="11"/>
  <c r="E144" i="11"/>
  <c r="E60" i="11" s="1"/>
  <c r="E156" i="11" s="1"/>
  <c r="E66" i="11"/>
  <c r="E158" i="11" s="1"/>
  <c r="E17" i="10"/>
  <c r="I65" i="10"/>
  <c r="H19" i="10"/>
  <c r="H17" i="10" s="1"/>
  <c r="I124" i="10"/>
  <c r="F67" i="10"/>
  <c r="I129" i="10"/>
  <c r="G17" i="10"/>
  <c r="G9" i="10" s="1"/>
  <c r="E9" i="10"/>
  <c r="E8" i="10" s="1"/>
  <c r="F64" i="10"/>
  <c r="E89" i="10"/>
  <c r="F105" i="10"/>
  <c r="F104" i="10" s="1"/>
  <c r="F113" i="10"/>
  <c r="F112" i="10" s="1"/>
  <c r="G157" i="10"/>
  <c r="H104" i="10"/>
  <c r="F10" i="10"/>
  <c r="F14" i="10"/>
  <c r="F30" i="10"/>
  <c r="F29" i="10" s="1"/>
  <c r="D68" i="10"/>
  <c r="F79" i="10"/>
  <c r="F78" i="10" s="1"/>
  <c r="D143" i="10"/>
  <c r="D60" i="10" s="1"/>
  <c r="F20" i="10"/>
  <c r="F83" i="10"/>
  <c r="F82" i="10" s="1"/>
  <c r="H89" i="10"/>
  <c r="D157" i="10"/>
  <c r="I89" i="10"/>
  <c r="D104" i="10"/>
  <c r="F37" i="10"/>
  <c r="F45" i="10"/>
  <c r="H68" i="10"/>
  <c r="F76" i="10"/>
  <c r="F75" i="10" s="1"/>
  <c r="F124" i="10"/>
  <c r="E129" i="10"/>
  <c r="F23" i="10"/>
  <c r="F62" i="10"/>
  <c r="F63" i="10"/>
  <c r="F90" i="10"/>
  <c r="F89" i="10" s="1"/>
  <c r="E61" i="10"/>
  <c r="F69" i="10"/>
  <c r="F68" i="10" s="1"/>
  <c r="I8" i="10"/>
  <c r="H9" i="10"/>
  <c r="I157" i="10"/>
  <c r="I60" i="10"/>
  <c r="F129" i="10"/>
  <c r="D17" i="10"/>
  <c r="D9" i="10" s="1"/>
  <c r="G60" i="10"/>
  <c r="H61" i="10"/>
  <c r="H65" i="10"/>
  <c r="H157" i="10" s="1"/>
  <c r="I61" i="10"/>
  <c r="I156" i="10" s="1"/>
  <c r="E67" i="10"/>
  <c r="E78" i="10"/>
  <c r="E148" i="10"/>
  <c r="D61" i="10"/>
  <c r="E17" i="9"/>
  <c r="E9" i="9" s="1"/>
  <c r="E8" i="9" s="1"/>
  <c r="F89" i="9"/>
  <c r="F88" i="9" s="1"/>
  <c r="F65" i="9"/>
  <c r="F66" i="9"/>
  <c r="F63" i="9"/>
  <c r="F61" i="9"/>
  <c r="F75" i="9"/>
  <c r="F71" i="9"/>
  <c r="F62" i="9"/>
  <c r="E103" i="9"/>
  <c r="E67" i="9"/>
  <c r="F45" i="9"/>
  <c r="G103" i="9"/>
  <c r="F30" i="9"/>
  <c r="F29" i="9" s="1"/>
  <c r="E88" i="9"/>
  <c r="E148" i="9"/>
  <c r="D142" i="9"/>
  <c r="E128" i="9"/>
  <c r="D128" i="9"/>
  <c r="D123" i="9"/>
  <c r="E123" i="9"/>
  <c r="D103" i="9"/>
  <c r="D64" i="9"/>
  <c r="D156" i="9" s="1"/>
  <c r="D88" i="9"/>
  <c r="E60" i="9"/>
  <c r="D67" i="9"/>
  <c r="D60" i="9"/>
  <c r="G88" i="9"/>
  <c r="F14" i="9"/>
  <c r="F37" i="9"/>
  <c r="F48" i="9"/>
  <c r="F128" i="9"/>
  <c r="H103" i="9"/>
  <c r="I103" i="9"/>
  <c r="H128" i="9"/>
  <c r="G67" i="9"/>
  <c r="G60" i="9"/>
  <c r="F123" i="9"/>
  <c r="I142" i="9"/>
  <c r="I88" i="9"/>
  <c r="H64" i="9"/>
  <c r="H156" i="9" s="1"/>
  <c r="I64" i="9"/>
  <c r="I156" i="9" s="1"/>
  <c r="G19" i="9"/>
  <c r="G17" i="9" s="1"/>
  <c r="G9" i="9" s="1"/>
  <c r="G8" i="9" s="1"/>
  <c r="H19" i="9"/>
  <c r="H17" i="9" s="1"/>
  <c r="H9" i="9" s="1"/>
  <c r="I123" i="9"/>
  <c r="G128" i="9"/>
  <c r="F20" i="9"/>
  <c r="F23" i="9"/>
  <c r="F103" i="9"/>
  <c r="F53" i="9"/>
  <c r="F41" i="9"/>
  <c r="F10" i="9"/>
  <c r="D19" i="9"/>
  <c r="I19" i="9"/>
  <c r="I17" i="9" s="1"/>
  <c r="I9" i="9" s="1"/>
  <c r="F74" i="9"/>
  <c r="F142" i="9"/>
  <c r="G64" i="9"/>
  <c r="G156" i="9" s="1"/>
  <c r="H88" i="9"/>
  <c r="G123" i="9"/>
  <c r="F67" i="9"/>
  <c r="I128" i="9"/>
  <c r="I67" i="9"/>
  <c r="H142" i="9"/>
  <c r="H67" i="9"/>
  <c r="I60" i="9"/>
  <c r="F133" i="9"/>
  <c r="F64" i="9"/>
  <c r="H60" i="9"/>
  <c r="H149" i="8"/>
  <c r="D153" i="8"/>
  <c r="I152" i="8"/>
  <c r="H152" i="8"/>
  <c r="G152" i="8"/>
  <c r="F152" i="8"/>
  <c r="E148" i="8"/>
  <c r="E147" i="8" s="1"/>
  <c r="E146" i="8" s="1"/>
  <c r="D148" i="8"/>
  <c r="D147" i="8"/>
  <c r="L146" i="8"/>
  <c r="L142" i="8" s="1"/>
  <c r="K146" i="8"/>
  <c r="J146" i="8"/>
  <c r="I146" i="8"/>
  <c r="H146" i="8"/>
  <c r="G146" i="8"/>
  <c r="G64" i="8" s="1"/>
  <c r="G156" i="8" s="1"/>
  <c r="F146" i="8"/>
  <c r="D146" i="8" s="1"/>
  <c r="D145" i="8"/>
  <c r="D144" i="8"/>
  <c r="L143" i="8"/>
  <c r="K143" i="8"/>
  <c r="J143" i="8"/>
  <c r="I143" i="8"/>
  <c r="H143" i="8"/>
  <c r="H142" i="8" s="1"/>
  <c r="G143" i="8"/>
  <c r="F143" i="8"/>
  <c r="E143" i="8"/>
  <c r="K142" i="8"/>
  <c r="D141" i="8"/>
  <c r="L140" i="8"/>
  <c r="L139" i="8" s="1"/>
  <c r="K140" i="8"/>
  <c r="K139" i="8" s="1"/>
  <c r="J140" i="8"/>
  <c r="J139" i="8" s="1"/>
  <c r="I140" i="8"/>
  <c r="I139" i="8" s="1"/>
  <c r="H140" i="8"/>
  <c r="H139" i="8" s="1"/>
  <c r="G140" i="8"/>
  <c r="D140" i="8" s="1"/>
  <c r="F140" i="8"/>
  <c r="E140" i="8"/>
  <c r="G139" i="8"/>
  <c r="F139" i="8"/>
  <c r="E139" i="8"/>
  <c r="D135" i="8"/>
  <c r="L134" i="8"/>
  <c r="K134" i="8"/>
  <c r="K133" i="8" s="1"/>
  <c r="J134" i="8"/>
  <c r="I134" i="8"/>
  <c r="I133" i="8" s="1"/>
  <c r="H134" i="8"/>
  <c r="H133" i="8" s="1"/>
  <c r="G134" i="8"/>
  <c r="G133" i="8" s="1"/>
  <c r="F134" i="8"/>
  <c r="F133" i="8" s="1"/>
  <c r="E134" i="8"/>
  <c r="E133" i="8" s="1"/>
  <c r="L133" i="8"/>
  <c r="J133" i="8"/>
  <c r="D132" i="8"/>
  <c r="L131" i="8"/>
  <c r="K131" i="8"/>
  <c r="J131" i="8"/>
  <c r="I131" i="8"/>
  <c r="H131" i="8"/>
  <c r="G131" i="8"/>
  <c r="F131" i="8"/>
  <c r="D131" i="8" s="1"/>
  <c r="D130" i="8"/>
  <c r="L129" i="8"/>
  <c r="K129" i="8"/>
  <c r="K128" i="8" s="1"/>
  <c r="J129" i="8"/>
  <c r="J128" i="8" s="1"/>
  <c r="I129" i="8"/>
  <c r="I128" i="8" s="1"/>
  <c r="H129" i="8"/>
  <c r="G129" i="8"/>
  <c r="G128" i="8" s="1"/>
  <c r="F129" i="8"/>
  <c r="F128" i="8" s="1"/>
  <c r="E129" i="8"/>
  <c r="E128" i="8" s="1"/>
  <c r="L128" i="8"/>
  <c r="H128" i="8"/>
  <c r="D127" i="8"/>
  <c r="L126" i="8"/>
  <c r="K126" i="8"/>
  <c r="J126" i="8"/>
  <c r="I126" i="8"/>
  <c r="H126" i="8"/>
  <c r="G126" i="8"/>
  <c r="F126" i="8"/>
  <c r="E126" i="8"/>
  <c r="E123" i="8" s="1"/>
  <c r="D125" i="8"/>
  <c r="L124" i="8"/>
  <c r="L123" i="8" s="1"/>
  <c r="K124" i="8"/>
  <c r="K123" i="8" s="1"/>
  <c r="J124" i="8"/>
  <c r="I124" i="8"/>
  <c r="I123" i="8" s="1"/>
  <c r="H124" i="8"/>
  <c r="G124" i="8"/>
  <c r="F124" i="8"/>
  <c r="F123" i="8" s="1"/>
  <c r="E124" i="8"/>
  <c r="J123" i="8"/>
  <c r="D120" i="8"/>
  <c r="L119" i="8"/>
  <c r="K119" i="8"/>
  <c r="K118" i="8" s="1"/>
  <c r="J119" i="8"/>
  <c r="J118" i="8" s="1"/>
  <c r="I119" i="8"/>
  <c r="I118" i="8" s="1"/>
  <c r="H119" i="8"/>
  <c r="H118" i="8" s="1"/>
  <c r="G119" i="8"/>
  <c r="G118" i="8" s="1"/>
  <c r="F119" i="8"/>
  <c r="E119" i="8"/>
  <c r="E118" i="8" s="1"/>
  <c r="L118" i="8"/>
  <c r="F118" i="8"/>
  <c r="D117" i="8"/>
  <c r="D116" i="8"/>
  <c r="D115" i="8"/>
  <c r="D114" i="8"/>
  <c r="D113" i="8"/>
  <c r="L112" i="8"/>
  <c r="K112" i="8"/>
  <c r="K111" i="8" s="1"/>
  <c r="J112" i="8"/>
  <c r="J111" i="8" s="1"/>
  <c r="I112" i="8"/>
  <c r="I111" i="8" s="1"/>
  <c r="H112" i="8"/>
  <c r="H111" i="8" s="1"/>
  <c r="G112" i="8"/>
  <c r="G111" i="8" s="1"/>
  <c r="F112" i="8"/>
  <c r="F111" i="8" s="1"/>
  <c r="E112" i="8"/>
  <c r="E111" i="8" s="1"/>
  <c r="L111" i="8"/>
  <c r="D110" i="8"/>
  <c r="D109" i="8"/>
  <c r="L108" i="8"/>
  <c r="L103" i="8" s="1"/>
  <c r="K108" i="8"/>
  <c r="K103" i="8" s="1"/>
  <c r="J108" i="8"/>
  <c r="I108" i="8"/>
  <c r="H108" i="8"/>
  <c r="H64" i="8" s="1"/>
  <c r="H156" i="8" s="1"/>
  <c r="G108" i="8"/>
  <c r="F108" i="8"/>
  <c r="E108" i="8"/>
  <c r="D107" i="8"/>
  <c r="D106" i="8"/>
  <c r="D105" i="8"/>
  <c r="L104" i="8"/>
  <c r="K104" i="8"/>
  <c r="J104" i="8"/>
  <c r="J103" i="8" s="1"/>
  <c r="I104" i="8"/>
  <c r="H104" i="8"/>
  <c r="G104" i="8"/>
  <c r="F104" i="8"/>
  <c r="E104" i="8"/>
  <c r="D102" i="8"/>
  <c r="D101" i="8"/>
  <c r="L100" i="8"/>
  <c r="K100" i="8"/>
  <c r="J100" i="8"/>
  <c r="I100" i="8"/>
  <c r="H100" i="8"/>
  <c r="G100" i="8"/>
  <c r="F100" i="8"/>
  <c r="E100" i="8"/>
  <c r="E99" i="8" s="1"/>
  <c r="L99" i="8"/>
  <c r="K99" i="8"/>
  <c r="J99" i="8"/>
  <c r="I99" i="8"/>
  <c r="H99" i="8"/>
  <c r="G99" i="8"/>
  <c r="D98" i="8"/>
  <c r="D97" i="8"/>
  <c r="L96" i="8"/>
  <c r="K96" i="8"/>
  <c r="J96" i="8"/>
  <c r="I96" i="8"/>
  <c r="H96" i="8"/>
  <c r="G96" i="8"/>
  <c r="F96" i="8"/>
  <c r="E96" i="8"/>
  <c r="D96" i="8"/>
  <c r="D95" i="8"/>
  <c r="D94" i="8"/>
  <c r="D93" i="8"/>
  <c r="D92" i="8"/>
  <c r="D91" i="8"/>
  <c r="D90" i="8"/>
  <c r="L89" i="8"/>
  <c r="K89" i="8"/>
  <c r="J89" i="8"/>
  <c r="J88" i="8" s="1"/>
  <c r="I89" i="8"/>
  <c r="H89" i="8"/>
  <c r="G89" i="8"/>
  <c r="G88" i="8" s="1"/>
  <c r="F89" i="8"/>
  <c r="E89" i="8"/>
  <c r="E88" i="8" s="1"/>
  <c r="E59" i="8" s="1"/>
  <c r="D87" i="8"/>
  <c r="L86" i="8"/>
  <c r="L85" i="8" s="1"/>
  <c r="K86" i="8"/>
  <c r="K85" i="8" s="1"/>
  <c r="J86" i="8"/>
  <c r="I86" i="8"/>
  <c r="I85" i="8" s="1"/>
  <c r="H86" i="8"/>
  <c r="H85" i="8" s="1"/>
  <c r="G86" i="8"/>
  <c r="F86" i="8"/>
  <c r="F85" i="8" s="1"/>
  <c r="J85" i="8"/>
  <c r="G85" i="8"/>
  <c r="E85" i="8"/>
  <c r="D84" i="8"/>
  <c r="D83" i="8"/>
  <c r="L82" i="8"/>
  <c r="L81" i="8" s="1"/>
  <c r="K82" i="8"/>
  <c r="K81" i="8" s="1"/>
  <c r="J82" i="8"/>
  <c r="J81" i="8" s="1"/>
  <c r="I82" i="8"/>
  <c r="I81" i="8" s="1"/>
  <c r="H82" i="8"/>
  <c r="H81" i="8" s="1"/>
  <c r="G82" i="8"/>
  <c r="G81" i="8" s="1"/>
  <c r="F82" i="8"/>
  <c r="E82" i="8"/>
  <c r="E81" i="8" s="1"/>
  <c r="D80" i="8"/>
  <c r="D79" i="8"/>
  <c r="L78" i="8"/>
  <c r="L77" i="8" s="1"/>
  <c r="K78" i="8"/>
  <c r="K77" i="8" s="1"/>
  <c r="J78" i="8"/>
  <c r="J77" i="8" s="1"/>
  <c r="I78" i="8"/>
  <c r="I77" i="8" s="1"/>
  <c r="H78" i="8"/>
  <c r="G78" i="8"/>
  <c r="G77" i="8" s="1"/>
  <c r="F78" i="8"/>
  <c r="E78" i="8"/>
  <c r="E77" i="8" s="1"/>
  <c r="H77" i="8"/>
  <c r="F77" i="8"/>
  <c r="D76" i="8"/>
  <c r="L75" i="8"/>
  <c r="L74" i="8" s="1"/>
  <c r="K75" i="8"/>
  <c r="K74" i="8" s="1"/>
  <c r="J75" i="8"/>
  <c r="J74" i="8" s="1"/>
  <c r="I75" i="8"/>
  <c r="I74" i="8" s="1"/>
  <c r="H75" i="8"/>
  <c r="H74" i="8" s="1"/>
  <c r="G75" i="8"/>
  <c r="G74" i="8" s="1"/>
  <c r="F75" i="8"/>
  <c r="E75" i="8"/>
  <c r="E74" i="8" s="1"/>
  <c r="D72" i="8"/>
  <c r="L71" i="8"/>
  <c r="K71" i="8"/>
  <c r="J71" i="8"/>
  <c r="I71" i="8"/>
  <c r="H71" i="8"/>
  <c r="G71" i="8"/>
  <c r="F71" i="8"/>
  <c r="E71" i="8"/>
  <c r="D70" i="8"/>
  <c r="D69" i="8"/>
  <c r="L68" i="8"/>
  <c r="K68" i="8"/>
  <c r="J68" i="8"/>
  <c r="I68" i="8"/>
  <c r="H68" i="8"/>
  <c r="G68" i="8"/>
  <c r="F68" i="8"/>
  <c r="E68" i="8"/>
  <c r="E63" i="8"/>
  <c r="E61" i="8"/>
  <c r="D58" i="8"/>
  <c r="D56" i="8"/>
  <c r="D55" i="8"/>
  <c r="D54" i="8"/>
  <c r="D53" i="8"/>
  <c r="D52" i="8"/>
  <c r="D51" i="8" s="1"/>
  <c r="L51" i="8"/>
  <c r="K51" i="8"/>
  <c r="J51" i="8"/>
  <c r="I51" i="8"/>
  <c r="H51" i="8"/>
  <c r="G51" i="8"/>
  <c r="F51" i="8"/>
  <c r="E51" i="8"/>
  <c r="D50" i="8"/>
  <c r="D49" i="8"/>
  <c r="L48" i="8"/>
  <c r="K48" i="8"/>
  <c r="J48" i="8"/>
  <c r="I48" i="8"/>
  <c r="H48" i="8"/>
  <c r="G48" i="8"/>
  <c r="F48" i="8"/>
  <c r="D48" i="8" s="1"/>
  <c r="D47" i="8"/>
  <c r="D46" i="8"/>
  <c r="L45" i="8"/>
  <c r="K45" i="8"/>
  <c r="J45" i="8"/>
  <c r="I45" i="8"/>
  <c r="H45" i="8"/>
  <c r="G45" i="8"/>
  <c r="F45" i="8"/>
  <c r="D45" i="8" s="1"/>
  <c r="D44" i="8"/>
  <c r="D43" i="8"/>
  <c r="D42" i="8"/>
  <c r="L41" i="8"/>
  <c r="K41" i="8"/>
  <c r="J41" i="8"/>
  <c r="I41" i="8"/>
  <c r="H41" i="8"/>
  <c r="G41" i="8"/>
  <c r="F41" i="8"/>
  <c r="D40" i="8"/>
  <c r="D39" i="8"/>
  <c r="D38" i="8"/>
  <c r="L37" i="8"/>
  <c r="K37" i="8"/>
  <c r="J37" i="8"/>
  <c r="I37" i="8"/>
  <c r="G37" i="8"/>
  <c r="F37" i="8"/>
  <c r="D36" i="8"/>
  <c r="D35" i="8"/>
  <c r="D34" i="8"/>
  <c r="D33" i="8"/>
  <c r="D32" i="8"/>
  <c r="D31" i="8"/>
  <c r="L30" i="8"/>
  <c r="L29" i="8" s="1"/>
  <c r="K30" i="8"/>
  <c r="K29" i="8" s="1"/>
  <c r="J30" i="8"/>
  <c r="J29" i="8" s="1"/>
  <c r="I30" i="8"/>
  <c r="I29" i="8" s="1"/>
  <c r="H30" i="8"/>
  <c r="G30" i="8"/>
  <c r="G29" i="8" s="1"/>
  <c r="F30" i="8"/>
  <c r="F29" i="8" s="1"/>
  <c r="H29" i="8"/>
  <c r="D28" i="8"/>
  <c r="D27" i="8"/>
  <c r="D26" i="8"/>
  <c r="D25" i="8"/>
  <c r="D24" i="8"/>
  <c r="L23" i="8"/>
  <c r="K23" i="8"/>
  <c r="J23" i="8"/>
  <c r="I23" i="8"/>
  <c r="H23" i="8"/>
  <c r="G23" i="8"/>
  <c r="F23" i="8"/>
  <c r="D22" i="8"/>
  <c r="D21" i="8"/>
  <c r="L20" i="8"/>
  <c r="K20" i="8"/>
  <c r="J20" i="8"/>
  <c r="I20" i="8"/>
  <c r="H20" i="8"/>
  <c r="G20" i="8"/>
  <c r="F20" i="8"/>
  <c r="D20" i="8" s="1"/>
  <c r="G19" i="8"/>
  <c r="F19" i="8"/>
  <c r="F17" i="8" s="1"/>
  <c r="D18" i="8"/>
  <c r="D16" i="8"/>
  <c r="D15" i="8"/>
  <c r="L14" i="8"/>
  <c r="K14" i="8"/>
  <c r="J14" i="8"/>
  <c r="I14" i="8"/>
  <c r="H14" i="8"/>
  <c r="G14" i="8"/>
  <c r="F14" i="8"/>
  <c r="D13" i="8"/>
  <c r="D12" i="8"/>
  <c r="D11" i="8"/>
  <c r="L10" i="8"/>
  <c r="K10" i="8"/>
  <c r="J10" i="8"/>
  <c r="I10" i="8"/>
  <c r="H10" i="8"/>
  <c r="G10" i="8"/>
  <c r="F10" i="8"/>
  <c r="D52" i="7"/>
  <c r="L65" i="7"/>
  <c r="K65" i="7"/>
  <c r="J65" i="7"/>
  <c r="I65" i="7"/>
  <c r="H65" i="7"/>
  <c r="G65" i="7"/>
  <c r="F65" i="7"/>
  <c r="L60" i="7"/>
  <c r="K60" i="7"/>
  <c r="J60" i="7"/>
  <c r="I60" i="7"/>
  <c r="H60" i="7"/>
  <c r="G60" i="7"/>
  <c r="F60" i="7"/>
  <c r="F144" i="11" l="1"/>
  <c r="F60" i="11" s="1"/>
  <c r="F156" i="11" s="1"/>
  <c r="F66" i="11"/>
  <c r="F158" i="11" s="1"/>
  <c r="G8" i="10"/>
  <c r="G155" i="10" s="1"/>
  <c r="G156" i="10"/>
  <c r="E156" i="10"/>
  <c r="H60" i="10"/>
  <c r="F19" i="10"/>
  <c r="F17" i="10" s="1"/>
  <c r="F9" i="10" s="1"/>
  <c r="F8" i="10" s="1"/>
  <c r="F61" i="10"/>
  <c r="D156" i="10"/>
  <c r="D8" i="10"/>
  <c r="D155" i="10" s="1"/>
  <c r="E147" i="10"/>
  <c r="E66" i="10"/>
  <c r="F148" i="10"/>
  <c r="I155" i="10"/>
  <c r="H8" i="10"/>
  <c r="H155" i="10" s="1"/>
  <c r="H156" i="10"/>
  <c r="E155" i="9"/>
  <c r="F60" i="9"/>
  <c r="F59" i="9"/>
  <c r="D59" i="9"/>
  <c r="E147" i="9"/>
  <c r="E66" i="9"/>
  <c r="I155" i="9"/>
  <c r="I8" i="9"/>
  <c r="F19" i="9"/>
  <c r="I59" i="9"/>
  <c r="G59" i="9"/>
  <c r="G155" i="9"/>
  <c r="D17" i="9"/>
  <c r="D9" i="9" s="1"/>
  <c r="D155" i="9" s="1"/>
  <c r="F156" i="9"/>
  <c r="G154" i="9"/>
  <c r="H59" i="9"/>
  <c r="H155" i="9"/>
  <c r="H8" i="9"/>
  <c r="H103" i="8"/>
  <c r="K64" i="8"/>
  <c r="K156" i="8" s="1"/>
  <c r="G17" i="8"/>
  <c r="D66" i="8"/>
  <c r="F60" i="8"/>
  <c r="L88" i="8"/>
  <c r="I103" i="8"/>
  <c r="D108" i="8"/>
  <c r="I142" i="8"/>
  <c r="L67" i="8"/>
  <c r="L60" i="8"/>
  <c r="G67" i="8"/>
  <c r="G60" i="8"/>
  <c r="D65" i="8"/>
  <c r="H67" i="8"/>
  <c r="H60" i="8"/>
  <c r="F88" i="8"/>
  <c r="G123" i="8"/>
  <c r="D126" i="8"/>
  <c r="I60" i="8"/>
  <c r="H123" i="8"/>
  <c r="K88" i="8"/>
  <c r="H19" i="8"/>
  <c r="H17" i="8" s="1"/>
  <c r="H9" i="8" s="1"/>
  <c r="J60" i="8"/>
  <c r="H88" i="8"/>
  <c r="H59" i="8" s="1"/>
  <c r="D133" i="8"/>
  <c r="E60" i="8"/>
  <c r="I19" i="8"/>
  <c r="I17" i="8" s="1"/>
  <c r="K67" i="8"/>
  <c r="K60" i="8"/>
  <c r="I64" i="8"/>
  <c r="I156" i="8" s="1"/>
  <c r="D139" i="8"/>
  <c r="L64" i="8"/>
  <c r="L156" i="8" s="1"/>
  <c r="J142" i="8"/>
  <c r="D152" i="8"/>
  <c r="G142" i="8"/>
  <c r="D129" i="8"/>
  <c r="D119" i="8"/>
  <c r="D118" i="8"/>
  <c r="D111" i="8"/>
  <c r="D112" i="8"/>
  <c r="E64" i="8"/>
  <c r="E66" i="8" s="1"/>
  <c r="E103" i="8"/>
  <c r="D104" i="8"/>
  <c r="G103" i="8"/>
  <c r="G59" i="8" s="1"/>
  <c r="D100" i="8"/>
  <c r="D63" i="8"/>
  <c r="D85" i="8"/>
  <c r="D86" i="8"/>
  <c r="D82" i="8"/>
  <c r="F81" i="8"/>
  <c r="D81" i="8" s="1"/>
  <c r="D78" i="8"/>
  <c r="D62" i="8"/>
  <c r="K59" i="8"/>
  <c r="D77" i="8"/>
  <c r="L59" i="8"/>
  <c r="D75" i="8"/>
  <c r="D71" i="8"/>
  <c r="E67" i="8"/>
  <c r="J67" i="8"/>
  <c r="D61" i="8"/>
  <c r="F67" i="8"/>
  <c r="D68" i="8"/>
  <c r="D17" i="8"/>
  <c r="D41" i="8"/>
  <c r="D37" i="8"/>
  <c r="I9" i="8"/>
  <c r="G9" i="8"/>
  <c r="D29" i="8"/>
  <c r="D30" i="8"/>
  <c r="F9" i="8"/>
  <c r="F8" i="8" s="1"/>
  <c r="L19" i="8"/>
  <c r="K19" i="8"/>
  <c r="J19" i="8"/>
  <c r="D14" i="8"/>
  <c r="D10" i="8"/>
  <c r="D149" i="8"/>
  <c r="E142" i="8"/>
  <c r="D123" i="8"/>
  <c r="D128" i="8"/>
  <c r="D19" i="8"/>
  <c r="J59" i="8"/>
  <c r="F64" i="8"/>
  <c r="F74" i="8"/>
  <c r="D74" i="8" s="1"/>
  <c r="I88" i="8"/>
  <c r="F99" i="8"/>
  <c r="D99" i="8" s="1"/>
  <c r="J64" i="8"/>
  <c r="J156" i="8" s="1"/>
  <c r="D89" i="8"/>
  <c r="F103" i="8"/>
  <c r="D143" i="8"/>
  <c r="I67" i="8"/>
  <c r="D124" i="8"/>
  <c r="F142" i="8"/>
  <c r="D23" i="8"/>
  <c r="D134" i="8"/>
  <c r="F145" i="7"/>
  <c r="L53" i="7"/>
  <c r="K53" i="7"/>
  <c r="J53" i="7"/>
  <c r="I53" i="7"/>
  <c r="H53" i="7"/>
  <c r="G53" i="7"/>
  <c r="F53" i="7"/>
  <c r="D57" i="7"/>
  <c r="F156" i="10" l="1"/>
  <c r="F147" i="10"/>
  <c r="F66" i="10"/>
  <c r="E143" i="10"/>
  <c r="E60" i="10" s="1"/>
  <c r="E155" i="10" s="1"/>
  <c r="E65" i="10"/>
  <c r="E157" i="10" s="1"/>
  <c r="E146" i="9"/>
  <c r="E65" i="9"/>
  <c r="F17" i="9"/>
  <c r="F9" i="9" s="1"/>
  <c r="D8" i="9"/>
  <c r="D154" i="9" s="1"/>
  <c r="H154" i="9"/>
  <c r="I154" i="9"/>
  <c r="D103" i="8"/>
  <c r="J17" i="8"/>
  <c r="J9" i="8" s="1"/>
  <c r="K9" i="8"/>
  <c r="K8" i="8" s="1"/>
  <c r="K154" i="8" s="1"/>
  <c r="K17" i="8"/>
  <c r="D88" i="8"/>
  <c r="L17" i="8"/>
  <c r="L9" i="8" s="1"/>
  <c r="D142" i="8"/>
  <c r="F59" i="8"/>
  <c r="F154" i="8" s="1"/>
  <c r="D60" i="8"/>
  <c r="F155" i="8"/>
  <c r="D9" i="8"/>
  <c r="I59" i="8"/>
  <c r="D67" i="8"/>
  <c r="D64" i="8"/>
  <c r="D156" i="8" s="1"/>
  <c r="F156" i="8"/>
  <c r="G155" i="8"/>
  <c r="G8" i="8"/>
  <c r="G154" i="8" s="1"/>
  <c r="I8" i="8"/>
  <c r="I155" i="8"/>
  <c r="H8" i="8"/>
  <c r="H154" i="8" s="1"/>
  <c r="H155" i="8"/>
  <c r="L48" i="7"/>
  <c r="K48" i="7"/>
  <c r="J48" i="7"/>
  <c r="I48" i="7"/>
  <c r="H48" i="7"/>
  <c r="G48" i="7"/>
  <c r="F48" i="7"/>
  <c r="D56" i="7"/>
  <c r="L51" i="7"/>
  <c r="K51" i="7"/>
  <c r="J51" i="7"/>
  <c r="I51" i="7"/>
  <c r="H51" i="7"/>
  <c r="G51" i="7"/>
  <c r="F51" i="7"/>
  <c r="E51" i="7"/>
  <c r="D50" i="7"/>
  <c r="L64" i="7"/>
  <c r="K64" i="7"/>
  <c r="J64" i="7"/>
  <c r="I64" i="7"/>
  <c r="H64" i="7"/>
  <c r="G64" i="7"/>
  <c r="F64" i="7"/>
  <c r="L61" i="7"/>
  <c r="K61" i="7"/>
  <c r="J61" i="7"/>
  <c r="I61" i="7"/>
  <c r="H61" i="7"/>
  <c r="G61" i="7"/>
  <c r="F61" i="7"/>
  <c r="L99" i="7"/>
  <c r="L98" i="7" s="1"/>
  <c r="K99" i="7"/>
  <c r="K98" i="7" s="1"/>
  <c r="J99" i="7"/>
  <c r="J98" i="7" s="1"/>
  <c r="I99" i="7"/>
  <c r="I98" i="7" s="1"/>
  <c r="H99" i="7"/>
  <c r="H98" i="7" s="1"/>
  <c r="G99" i="7"/>
  <c r="G98" i="7" s="1"/>
  <c r="F99" i="7"/>
  <c r="F98" i="7" s="1"/>
  <c r="E99" i="7"/>
  <c r="E98" i="7" s="1"/>
  <c r="D101" i="7"/>
  <c r="D100" i="7"/>
  <c r="E147" i="7"/>
  <c r="E146" i="7" s="1"/>
  <c r="E145" i="7" s="1"/>
  <c r="L145" i="7"/>
  <c r="K145" i="7"/>
  <c r="J145" i="7"/>
  <c r="I145" i="7"/>
  <c r="H145" i="7"/>
  <c r="L95" i="7"/>
  <c r="K95" i="7"/>
  <c r="J95" i="7"/>
  <c r="I95" i="7"/>
  <c r="H95" i="7"/>
  <c r="G95" i="7"/>
  <c r="F95" i="7"/>
  <c r="L70" i="7"/>
  <c r="K70" i="7"/>
  <c r="J70" i="7"/>
  <c r="I70" i="7"/>
  <c r="H70" i="7"/>
  <c r="G70" i="7"/>
  <c r="F70" i="7"/>
  <c r="E70" i="7"/>
  <c r="G145" i="7"/>
  <c r="D146" i="7"/>
  <c r="D150" i="7"/>
  <c r="I149" i="7"/>
  <c r="I148" i="7" s="1"/>
  <c r="H149" i="7"/>
  <c r="H148" i="7" s="1"/>
  <c r="G149" i="7"/>
  <c r="G148" i="7" s="1"/>
  <c r="F149" i="7"/>
  <c r="F148" i="7" s="1"/>
  <c r="D147" i="7"/>
  <c r="D144" i="7"/>
  <c r="D143" i="7"/>
  <c r="L142" i="7"/>
  <c r="K142" i="7"/>
  <c r="J142" i="7"/>
  <c r="I142" i="7"/>
  <c r="H142" i="7"/>
  <c r="G142" i="7"/>
  <c r="F142" i="7"/>
  <c r="E142" i="7"/>
  <c r="D140" i="7"/>
  <c r="L139" i="7"/>
  <c r="L138" i="7" s="1"/>
  <c r="K139" i="7"/>
  <c r="K138" i="7" s="1"/>
  <c r="J139" i="7"/>
  <c r="J138" i="7" s="1"/>
  <c r="I139" i="7"/>
  <c r="H139" i="7"/>
  <c r="H138" i="7" s="1"/>
  <c r="G139" i="7"/>
  <c r="G138" i="7" s="1"/>
  <c r="F139" i="7"/>
  <c r="F138" i="7" s="1"/>
  <c r="E139" i="7"/>
  <c r="E138" i="7" s="1"/>
  <c r="D134" i="7"/>
  <c r="L133" i="7"/>
  <c r="L132" i="7" s="1"/>
  <c r="K133" i="7"/>
  <c r="K132" i="7" s="1"/>
  <c r="J133" i="7"/>
  <c r="J132" i="7" s="1"/>
  <c r="I133" i="7"/>
  <c r="I132" i="7" s="1"/>
  <c r="H133" i="7"/>
  <c r="H132" i="7" s="1"/>
  <c r="G133" i="7"/>
  <c r="F133" i="7"/>
  <c r="F132" i="7" s="1"/>
  <c r="E133" i="7"/>
  <c r="E132" i="7" s="1"/>
  <c r="D131" i="7"/>
  <c r="L130" i="7"/>
  <c r="K130" i="7"/>
  <c r="J130" i="7"/>
  <c r="I130" i="7"/>
  <c r="H130" i="7"/>
  <c r="G130" i="7"/>
  <c r="F130" i="7"/>
  <c r="D129" i="7"/>
  <c r="L128" i="7"/>
  <c r="L127" i="7" s="1"/>
  <c r="K128" i="7"/>
  <c r="K127" i="7" s="1"/>
  <c r="J128" i="7"/>
  <c r="J127" i="7" s="1"/>
  <c r="I128" i="7"/>
  <c r="H128" i="7"/>
  <c r="H127" i="7" s="1"/>
  <c r="G128" i="7"/>
  <c r="F128" i="7"/>
  <c r="E128" i="7"/>
  <c r="E127" i="7" s="1"/>
  <c r="D126" i="7"/>
  <c r="L125" i="7"/>
  <c r="K125" i="7"/>
  <c r="J125" i="7"/>
  <c r="I125" i="7"/>
  <c r="H125" i="7"/>
  <c r="G125" i="7"/>
  <c r="F125" i="7"/>
  <c r="E125" i="7"/>
  <c r="D124" i="7"/>
  <c r="L123" i="7"/>
  <c r="K123" i="7"/>
  <c r="J123" i="7"/>
  <c r="I123" i="7"/>
  <c r="H123" i="7"/>
  <c r="G123" i="7"/>
  <c r="F123" i="7"/>
  <c r="E123" i="7"/>
  <c r="D119" i="7"/>
  <c r="L118" i="7"/>
  <c r="L117" i="7" s="1"/>
  <c r="K118" i="7"/>
  <c r="K117" i="7" s="1"/>
  <c r="J118" i="7"/>
  <c r="J117" i="7" s="1"/>
  <c r="I118" i="7"/>
  <c r="I117" i="7" s="1"/>
  <c r="H118" i="7"/>
  <c r="H117" i="7" s="1"/>
  <c r="G118" i="7"/>
  <c r="G117" i="7" s="1"/>
  <c r="F118" i="7"/>
  <c r="F117" i="7" s="1"/>
  <c r="E118" i="7"/>
  <c r="E117" i="7" s="1"/>
  <c r="D116" i="7"/>
  <c r="D115" i="7"/>
  <c r="D114" i="7"/>
  <c r="D113" i="7"/>
  <c r="D112" i="7"/>
  <c r="L111" i="7"/>
  <c r="L110" i="7" s="1"/>
  <c r="K111" i="7"/>
  <c r="K110" i="7" s="1"/>
  <c r="J111" i="7"/>
  <c r="J110" i="7" s="1"/>
  <c r="I111" i="7"/>
  <c r="I110" i="7" s="1"/>
  <c r="H111" i="7"/>
  <c r="H110" i="7" s="1"/>
  <c r="G111" i="7"/>
  <c r="G110" i="7" s="1"/>
  <c r="F111" i="7"/>
  <c r="F110" i="7" s="1"/>
  <c r="E111" i="7"/>
  <c r="E110" i="7" s="1"/>
  <c r="D109" i="7"/>
  <c r="D108" i="7"/>
  <c r="L107" i="7"/>
  <c r="K107" i="7"/>
  <c r="J107" i="7"/>
  <c r="I107" i="7"/>
  <c r="H107" i="7"/>
  <c r="G107" i="7"/>
  <c r="F107" i="7"/>
  <c r="E107" i="7"/>
  <c r="D106" i="7"/>
  <c r="D105" i="7"/>
  <c r="D104" i="7"/>
  <c r="L103" i="7"/>
  <c r="K103" i="7"/>
  <c r="J103" i="7"/>
  <c r="I103" i="7"/>
  <c r="H103" i="7"/>
  <c r="G103" i="7"/>
  <c r="F103" i="7"/>
  <c r="E103" i="7"/>
  <c r="D97" i="7"/>
  <c r="D96" i="7"/>
  <c r="E95" i="7"/>
  <c r="D94" i="7"/>
  <c r="D93" i="7"/>
  <c r="D92" i="7"/>
  <c r="D91" i="7"/>
  <c r="D90" i="7"/>
  <c r="D89" i="7"/>
  <c r="L88" i="7"/>
  <c r="K88" i="7"/>
  <c r="J88" i="7"/>
  <c r="I88" i="7"/>
  <c r="H88" i="7"/>
  <c r="G88" i="7"/>
  <c r="F88" i="7"/>
  <c r="E88" i="7"/>
  <c r="D86" i="7"/>
  <c r="L85" i="7"/>
  <c r="L84" i="7" s="1"/>
  <c r="K85" i="7"/>
  <c r="K84" i="7" s="1"/>
  <c r="J85" i="7"/>
  <c r="J84" i="7" s="1"/>
  <c r="I85" i="7"/>
  <c r="I84" i="7" s="1"/>
  <c r="H85" i="7"/>
  <c r="H84" i="7" s="1"/>
  <c r="G85" i="7"/>
  <c r="G84" i="7" s="1"/>
  <c r="F85" i="7"/>
  <c r="F84" i="7" s="1"/>
  <c r="E84" i="7"/>
  <c r="D83" i="7"/>
  <c r="D82" i="7"/>
  <c r="L81" i="7"/>
  <c r="L80" i="7" s="1"/>
  <c r="K81" i="7"/>
  <c r="K80" i="7" s="1"/>
  <c r="J81" i="7"/>
  <c r="J80" i="7" s="1"/>
  <c r="I81" i="7"/>
  <c r="I80" i="7" s="1"/>
  <c r="H81" i="7"/>
  <c r="G81" i="7"/>
  <c r="G80" i="7" s="1"/>
  <c r="F81" i="7"/>
  <c r="F80" i="7" s="1"/>
  <c r="E81" i="7"/>
  <c r="E80" i="7" s="1"/>
  <c r="D79" i="7"/>
  <c r="D78" i="7"/>
  <c r="L77" i="7"/>
  <c r="L76" i="7" s="1"/>
  <c r="K77" i="7"/>
  <c r="K76" i="7" s="1"/>
  <c r="J77" i="7"/>
  <c r="J76" i="7" s="1"/>
  <c r="I77" i="7"/>
  <c r="I76" i="7" s="1"/>
  <c r="H77" i="7"/>
  <c r="H76" i="7" s="1"/>
  <c r="G77" i="7"/>
  <c r="G76" i="7" s="1"/>
  <c r="F77" i="7"/>
  <c r="F76" i="7" s="1"/>
  <c r="E77" i="7"/>
  <c r="E76" i="7" s="1"/>
  <c r="D75" i="7"/>
  <c r="L74" i="7"/>
  <c r="L73" i="7" s="1"/>
  <c r="K74" i="7"/>
  <c r="K73" i="7" s="1"/>
  <c r="J74" i="7"/>
  <c r="J73" i="7" s="1"/>
  <c r="I74" i="7"/>
  <c r="I73" i="7" s="1"/>
  <c r="H74" i="7"/>
  <c r="H73" i="7" s="1"/>
  <c r="G74" i="7"/>
  <c r="F74" i="7"/>
  <c r="F73" i="7" s="1"/>
  <c r="E74" i="7"/>
  <c r="E73" i="7" s="1"/>
  <c r="D71" i="7"/>
  <c r="D69" i="7"/>
  <c r="D68" i="7"/>
  <c r="L67" i="7"/>
  <c r="K67" i="7"/>
  <c r="J67" i="7"/>
  <c r="I67" i="7"/>
  <c r="H67" i="7"/>
  <c r="G67" i="7"/>
  <c r="F67" i="7"/>
  <c r="E67" i="7"/>
  <c r="L62" i="7"/>
  <c r="K62" i="7"/>
  <c r="J62" i="7"/>
  <c r="I62" i="7"/>
  <c r="H62" i="7"/>
  <c r="G62" i="7"/>
  <c r="F62" i="7"/>
  <c r="E62" i="7"/>
  <c r="E61" i="7"/>
  <c r="E60" i="7"/>
  <c r="D55" i="7"/>
  <c r="D54" i="7"/>
  <c r="D49" i="7"/>
  <c r="D47" i="7"/>
  <c r="D46" i="7"/>
  <c r="L45" i="7"/>
  <c r="K45" i="7"/>
  <c r="J45" i="7"/>
  <c r="I45" i="7"/>
  <c r="H45" i="7"/>
  <c r="G45" i="7"/>
  <c r="F45" i="7"/>
  <c r="D44" i="7"/>
  <c r="D43" i="7"/>
  <c r="D42" i="7"/>
  <c r="L41" i="7"/>
  <c r="K41" i="7"/>
  <c r="J41" i="7"/>
  <c r="I41" i="7"/>
  <c r="H41" i="7"/>
  <c r="G41" i="7"/>
  <c r="F41" i="7"/>
  <c r="D40" i="7"/>
  <c r="D39" i="7"/>
  <c r="D38" i="7"/>
  <c r="L37" i="7"/>
  <c r="K37" i="7"/>
  <c r="J37" i="7"/>
  <c r="I37" i="7"/>
  <c r="H37" i="7"/>
  <c r="G37" i="7"/>
  <c r="F37" i="7"/>
  <c r="D36" i="7"/>
  <c r="D35" i="7"/>
  <c r="D34" i="7"/>
  <c r="D33" i="7"/>
  <c r="D32" i="7"/>
  <c r="D31" i="7"/>
  <c r="L30" i="7"/>
  <c r="L29" i="7" s="1"/>
  <c r="K30" i="7"/>
  <c r="K29" i="7" s="1"/>
  <c r="J30" i="7"/>
  <c r="J29" i="7" s="1"/>
  <c r="I30" i="7"/>
  <c r="I29" i="7" s="1"/>
  <c r="H30" i="7"/>
  <c r="H29" i="7" s="1"/>
  <c r="G30" i="7"/>
  <c r="F30" i="7"/>
  <c r="F29" i="7" s="1"/>
  <c r="D28" i="7"/>
  <c r="D27" i="7"/>
  <c r="D26" i="7"/>
  <c r="D25" i="7"/>
  <c r="D24" i="7"/>
  <c r="L23" i="7"/>
  <c r="K23" i="7"/>
  <c r="J23" i="7"/>
  <c r="I23" i="7"/>
  <c r="H23" i="7"/>
  <c r="G23" i="7"/>
  <c r="F23" i="7"/>
  <c r="D22" i="7"/>
  <c r="D21" i="7"/>
  <c r="L20" i="7"/>
  <c r="K20" i="7"/>
  <c r="J20" i="7"/>
  <c r="I20" i="7"/>
  <c r="H20" i="7"/>
  <c r="G20" i="7"/>
  <c r="F20" i="7"/>
  <c r="D18" i="7"/>
  <c r="D16" i="7"/>
  <c r="D15" i="7"/>
  <c r="L14" i="7"/>
  <c r="K14" i="7"/>
  <c r="J14" i="7"/>
  <c r="I14" i="7"/>
  <c r="H14" i="7"/>
  <c r="G14" i="7"/>
  <c r="F14" i="7"/>
  <c r="D13" i="7"/>
  <c r="D12" i="7"/>
  <c r="D11" i="7"/>
  <c r="L10" i="7"/>
  <c r="K10" i="7"/>
  <c r="J10" i="7"/>
  <c r="I10" i="7"/>
  <c r="H10" i="7"/>
  <c r="G10" i="7"/>
  <c r="F10" i="7"/>
  <c r="G69" i="6"/>
  <c r="F143" i="10" l="1"/>
  <c r="F60" i="10" s="1"/>
  <c r="F155" i="10" s="1"/>
  <c r="F65" i="10"/>
  <c r="F157" i="10" s="1"/>
  <c r="E142" i="9"/>
  <c r="E59" i="9" s="1"/>
  <c r="E154" i="9" s="1"/>
  <c r="E64" i="9"/>
  <c r="E156" i="9" s="1"/>
  <c r="F155" i="9"/>
  <c r="F8" i="9"/>
  <c r="F154" i="9" s="1"/>
  <c r="L8" i="8"/>
  <c r="L154" i="8" s="1"/>
  <c r="L155" i="8"/>
  <c r="J8" i="8"/>
  <c r="J154" i="8" s="1"/>
  <c r="J155" i="8"/>
  <c r="K155" i="8"/>
  <c r="F63" i="7"/>
  <c r="G63" i="7"/>
  <c r="I154" i="8"/>
  <c r="D59" i="8"/>
  <c r="D155" i="8"/>
  <c r="D8" i="8"/>
  <c r="L63" i="7"/>
  <c r="H63" i="7"/>
  <c r="I63" i="7"/>
  <c r="J63" i="7"/>
  <c r="J153" i="7" s="1"/>
  <c r="K63" i="7"/>
  <c r="K153" i="7" s="1"/>
  <c r="G122" i="7"/>
  <c r="K59" i="7"/>
  <c r="L59" i="7"/>
  <c r="F59" i="7"/>
  <c r="G59" i="7"/>
  <c r="H59" i="7"/>
  <c r="I59" i="7"/>
  <c r="J59" i="7"/>
  <c r="D64" i="7"/>
  <c r="D99" i="7"/>
  <c r="D98" i="7"/>
  <c r="G127" i="7"/>
  <c r="L66" i="7"/>
  <c r="I127" i="7"/>
  <c r="H19" i="7"/>
  <c r="H17" i="7" s="1"/>
  <c r="I141" i="7"/>
  <c r="E87" i="7"/>
  <c r="I122" i="7"/>
  <c r="K87" i="7"/>
  <c r="F66" i="7"/>
  <c r="F19" i="7"/>
  <c r="F17" i="7" s="1"/>
  <c r="F9" i="7" s="1"/>
  <c r="H102" i="7"/>
  <c r="D85" i="7"/>
  <c r="G87" i="7"/>
  <c r="D84" i="7"/>
  <c r="D133" i="7"/>
  <c r="I87" i="7"/>
  <c r="G132" i="7"/>
  <c r="D132" i="7" s="1"/>
  <c r="L102" i="7"/>
  <c r="K19" i="7"/>
  <c r="K17" i="7" s="1"/>
  <c r="K9" i="7" s="1"/>
  <c r="I102" i="7"/>
  <c r="F102" i="7"/>
  <c r="L141" i="7"/>
  <c r="K66" i="7"/>
  <c r="G66" i="7"/>
  <c r="D77" i="7"/>
  <c r="J122" i="7"/>
  <c r="D142" i="7"/>
  <c r="J102" i="7"/>
  <c r="L122" i="7"/>
  <c r="D45" i="7"/>
  <c r="J66" i="7"/>
  <c r="D88" i="7"/>
  <c r="L87" i="7"/>
  <c r="I19" i="7"/>
  <c r="I17" i="7" s="1"/>
  <c r="I9" i="7" s="1"/>
  <c r="I66" i="7"/>
  <c r="D123" i="7"/>
  <c r="J141" i="7"/>
  <c r="F153" i="7"/>
  <c r="H122" i="7"/>
  <c r="H141" i="7"/>
  <c r="D14" i="7"/>
  <c r="G19" i="7"/>
  <c r="D41" i="7"/>
  <c r="I153" i="7"/>
  <c r="D70" i="7"/>
  <c r="D117" i="7"/>
  <c r="D30" i="7"/>
  <c r="D76" i="7"/>
  <c r="D107" i="7"/>
  <c r="E63" i="7"/>
  <c r="E65" i="7" s="1"/>
  <c r="J19" i="7"/>
  <c r="J17" i="7" s="1"/>
  <c r="J9" i="7" s="1"/>
  <c r="D48" i="7"/>
  <c r="D53" i="7"/>
  <c r="D51" i="7" s="1"/>
  <c r="E59" i="7"/>
  <c r="E152" i="7" s="1"/>
  <c r="F87" i="7"/>
  <c r="H87" i="7"/>
  <c r="D125" i="7"/>
  <c r="D67" i="7"/>
  <c r="D74" i="7"/>
  <c r="E102" i="7"/>
  <c r="F122" i="7"/>
  <c r="D130" i="7"/>
  <c r="G141" i="7"/>
  <c r="L19" i="7"/>
  <c r="L17" i="7" s="1"/>
  <c r="L9" i="7" s="1"/>
  <c r="D103" i="7"/>
  <c r="K102" i="7"/>
  <c r="D10" i="7"/>
  <c r="D20" i="7"/>
  <c r="D37" i="7"/>
  <c r="H66" i="7"/>
  <c r="G102" i="7"/>
  <c r="K122" i="7"/>
  <c r="D23" i="7"/>
  <c r="D60" i="7"/>
  <c r="D61" i="7"/>
  <c r="D62" i="7"/>
  <c r="H153" i="7"/>
  <c r="D95" i="7"/>
  <c r="E122" i="7"/>
  <c r="D139" i="7"/>
  <c r="L153" i="7"/>
  <c r="D65" i="7"/>
  <c r="K141" i="7"/>
  <c r="D149" i="7"/>
  <c r="E141" i="7"/>
  <c r="D145" i="7"/>
  <c r="D110" i="7"/>
  <c r="D148" i="7"/>
  <c r="E66" i="7"/>
  <c r="G73" i="7"/>
  <c r="D73" i="7" s="1"/>
  <c r="H80" i="7"/>
  <c r="D80" i="7" s="1"/>
  <c r="J87" i="7"/>
  <c r="I138" i="7"/>
  <c r="D138" i="7" s="1"/>
  <c r="F141" i="7"/>
  <c r="D81" i="7"/>
  <c r="D118" i="7"/>
  <c r="D128" i="7"/>
  <c r="G29" i="7"/>
  <c r="D29" i="7" s="1"/>
  <c r="D111" i="7"/>
  <c r="F127" i="7"/>
  <c r="F136" i="6"/>
  <c r="G136" i="6"/>
  <c r="L58" i="6"/>
  <c r="K58" i="6"/>
  <c r="J58" i="6"/>
  <c r="I58" i="6"/>
  <c r="H58" i="6"/>
  <c r="G58" i="6"/>
  <c r="F58" i="6"/>
  <c r="L83" i="6"/>
  <c r="K83" i="6"/>
  <c r="J83" i="6"/>
  <c r="I83" i="6"/>
  <c r="H83" i="6"/>
  <c r="G83" i="6"/>
  <c r="F83" i="6"/>
  <c r="D88" i="6"/>
  <c r="G116" i="6"/>
  <c r="L60" i="6"/>
  <c r="K60" i="6"/>
  <c r="J60" i="6"/>
  <c r="I60" i="6"/>
  <c r="H60" i="6"/>
  <c r="G60" i="6"/>
  <c r="F60" i="6"/>
  <c r="L57" i="6"/>
  <c r="K57" i="6"/>
  <c r="J57" i="6"/>
  <c r="I57" i="6"/>
  <c r="H57" i="6"/>
  <c r="G57" i="6"/>
  <c r="F57" i="6"/>
  <c r="L56" i="6"/>
  <c r="K56" i="6"/>
  <c r="J56" i="6"/>
  <c r="I56" i="6"/>
  <c r="H56" i="6"/>
  <c r="G56" i="6"/>
  <c r="L136" i="6"/>
  <c r="K136" i="6"/>
  <c r="J136" i="6"/>
  <c r="I136" i="6"/>
  <c r="H136" i="6"/>
  <c r="L124" i="6"/>
  <c r="K124" i="6"/>
  <c r="J124" i="6"/>
  <c r="I124" i="6"/>
  <c r="H124" i="6"/>
  <c r="G124" i="6"/>
  <c r="F124" i="6"/>
  <c r="L102" i="6"/>
  <c r="K102" i="6"/>
  <c r="J102" i="6"/>
  <c r="I102" i="6"/>
  <c r="H102" i="6"/>
  <c r="G102" i="6"/>
  <c r="F102" i="6"/>
  <c r="D107" i="6"/>
  <c r="F56" i="6"/>
  <c r="D73" i="6"/>
  <c r="L72" i="6"/>
  <c r="K72" i="6"/>
  <c r="J72" i="6"/>
  <c r="I72" i="6"/>
  <c r="H72" i="6"/>
  <c r="G72" i="6"/>
  <c r="F72" i="6"/>
  <c r="E72" i="6"/>
  <c r="J23" i="6"/>
  <c r="D154" i="8" l="1"/>
  <c r="H9" i="7"/>
  <c r="H152" i="7" s="1"/>
  <c r="I8" i="7"/>
  <c r="L8" i="7"/>
  <c r="F58" i="7"/>
  <c r="I58" i="7"/>
  <c r="L58" i="7"/>
  <c r="G58" i="7"/>
  <c r="H58" i="7"/>
  <c r="J58" i="7"/>
  <c r="K58" i="7"/>
  <c r="D19" i="7"/>
  <c r="D127" i="7"/>
  <c r="J152" i="7"/>
  <c r="J8" i="7"/>
  <c r="D102" i="7"/>
  <c r="D66" i="7"/>
  <c r="I152" i="7"/>
  <c r="D122" i="7"/>
  <c r="L152" i="7"/>
  <c r="D141" i="7"/>
  <c r="D63" i="7"/>
  <c r="D153" i="7" s="1"/>
  <c r="G153" i="7"/>
  <c r="D87" i="7"/>
  <c r="E58" i="7"/>
  <c r="G17" i="7"/>
  <c r="G9" i="7" s="1"/>
  <c r="K152" i="7"/>
  <c r="K8" i="7"/>
  <c r="D59" i="7"/>
  <c r="L80" i="6"/>
  <c r="L79" i="6" s="1"/>
  <c r="K80" i="6"/>
  <c r="K79" i="6" s="1"/>
  <c r="J80" i="6"/>
  <c r="J79" i="6" s="1"/>
  <c r="I80" i="6"/>
  <c r="I79" i="6" s="1"/>
  <c r="H80" i="6"/>
  <c r="H79" i="6" s="1"/>
  <c r="G80" i="6"/>
  <c r="G79" i="6" s="1"/>
  <c r="F80" i="6"/>
  <c r="F79" i="6" s="1"/>
  <c r="E79" i="6"/>
  <c r="D81" i="6"/>
  <c r="D78" i="6"/>
  <c r="E58" i="6"/>
  <c r="E94" i="6"/>
  <c r="E76" i="6"/>
  <c r="E75" i="6" s="1"/>
  <c r="E136" i="6"/>
  <c r="E133" i="6"/>
  <c r="E132" i="6" s="1"/>
  <c r="E130" i="6"/>
  <c r="E129" i="6" s="1"/>
  <c r="E124" i="6"/>
  <c r="E123" i="6" s="1"/>
  <c r="E119" i="6"/>
  <c r="E118" i="6" s="1"/>
  <c r="E116" i="6"/>
  <c r="E114" i="6"/>
  <c r="E109" i="6"/>
  <c r="E108" i="6" s="1"/>
  <c r="E102" i="6"/>
  <c r="E101" i="6"/>
  <c r="E98" i="6"/>
  <c r="E90" i="6"/>
  <c r="E83" i="6"/>
  <c r="E71" i="6"/>
  <c r="E69" i="6"/>
  <c r="E68" i="6" s="1"/>
  <c r="E65" i="6"/>
  <c r="E62" i="6"/>
  <c r="E57" i="6"/>
  <c r="E56" i="6"/>
  <c r="D140" i="6"/>
  <c r="I139" i="6"/>
  <c r="I138" i="6" s="1"/>
  <c r="H139" i="6"/>
  <c r="H138" i="6" s="1"/>
  <c r="G139" i="6"/>
  <c r="G138" i="6" s="1"/>
  <c r="F139" i="6"/>
  <c r="D137" i="6"/>
  <c r="D135" i="6"/>
  <c r="D134" i="6"/>
  <c r="L133" i="6"/>
  <c r="L132" i="6" s="1"/>
  <c r="K133" i="6"/>
  <c r="K132" i="6" s="1"/>
  <c r="J133" i="6"/>
  <c r="J132" i="6" s="1"/>
  <c r="I133" i="6"/>
  <c r="I132" i="6" s="1"/>
  <c r="H133" i="6"/>
  <c r="H132" i="6" s="1"/>
  <c r="G133" i="6"/>
  <c r="G132" i="6" s="1"/>
  <c r="F133" i="6"/>
  <c r="D131" i="6"/>
  <c r="L130" i="6"/>
  <c r="L129" i="6" s="1"/>
  <c r="K130" i="6"/>
  <c r="J130" i="6"/>
  <c r="J129" i="6" s="1"/>
  <c r="I130" i="6"/>
  <c r="I129" i="6" s="1"/>
  <c r="H130" i="6"/>
  <c r="H129" i="6" s="1"/>
  <c r="G130" i="6"/>
  <c r="G129" i="6" s="1"/>
  <c r="F130" i="6"/>
  <c r="K129" i="6"/>
  <c r="D125" i="6"/>
  <c r="L123" i="6"/>
  <c r="J123" i="6"/>
  <c r="H123" i="6"/>
  <c r="D124" i="6"/>
  <c r="K123" i="6"/>
  <c r="I123" i="6"/>
  <c r="G123" i="6"/>
  <c r="D122" i="6"/>
  <c r="L121" i="6"/>
  <c r="K121" i="6"/>
  <c r="J121" i="6"/>
  <c r="I121" i="6"/>
  <c r="H121" i="6"/>
  <c r="G121" i="6"/>
  <c r="F121" i="6"/>
  <c r="D120" i="6"/>
  <c r="L119" i="6"/>
  <c r="L118" i="6" s="1"/>
  <c r="K119" i="6"/>
  <c r="K118" i="6" s="1"/>
  <c r="J119" i="6"/>
  <c r="J118" i="6" s="1"/>
  <c r="I119" i="6"/>
  <c r="I118" i="6" s="1"/>
  <c r="H119" i="6"/>
  <c r="H118" i="6" s="1"/>
  <c r="G119" i="6"/>
  <c r="G118" i="6" s="1"/>
  <c r="F119" i="6"/>
  <c r="D117" i="6"/>
  <c r="L116" i="6"/>
  <c r="K116" i="6"/>
  <c r="J116" i="6"/>
  <c r="I116" i="6"/>
  <c r="H116" i="6"/>
  <c r="F116" i="6"/>
  <c r="D115" i="6"/>
  <c r="L114" i="6"/>
  <c r="K114" i="6"/>
  <c r="J114" i="6"/>
  <c r="I114" i="6"/>
  <c r="H114" i="6"/>
  <c r="H113" i="6" s="1"/>
  <c r="G114" i="6"/>
  <c r="F114" i="6"/>
  <c r="D110" i="6"/>
  <c r="L109" i="6"/>
  <c r="L108" i="6" s="1"/>
  <c r="K109" i="6"/>
  <c r="K108" i="6" s="1"/>
  <c r="J109" i="6"/>
  <c r="J108" i="6" s="1"/>
  <c r="I109" i="6"/>
  <c r="I108" i="6" s="1"/>
  <c r="H109" i="6"/>
  <c r="G109" i="6"/>
  <c r="G108" i="6" s="1"/>
  <c r="F109" i="6"/>
  <c r="F108" i="6" s="1"/>
  <c r="H108" i="6"/>
  <c r="D106" i="6"/>
  <c r="D105" i="6"/>
  <c r="D104" i="6"/>
  <c r="D103" i="6"/>
  <c r="L101" i="6"/>
  <c r="K101" i="6"/>
  <c r="J101" i="6"/>
  <c r="I101" i="6"/>
  <c r="H101" i="6"/>
  <c r="G101" i="6"/>
  <c r="F101" i="6"/>
  <c r="D100" i="6"/>
  <c r="D99" i="6"/>
  <c r="L98" i="6"/>
  <c r="K98" i="6"/>
  <c r="J98" i="6"/>
  <c r="J59" i="6" s="1"/>
  <c r="I98" i="6"/>
  <c r="H98" i="6"/>
  <c r="G98" i="6"/>
  <c r="F98" i="6"/>
  <c r="D97" i="6"/>
  <c r="D96" i="6"/>
  <c r="D95" i="6"/>
  <c r="L94" i="6"/>
  <c r="L93" i="6" s="1"/>
  <c r="K94" i="6"/>
  <c r="J94" i="6"/>
  <c r="I94" i="6"/>
  <c r="H94" i="6"/>
  <c r="G94" i="6"/>
  <c r="F94" i="6"/>
  <c r="D92" i="6"/>
  <c r="D91" i="6"/>
  <c r="L90" i="6"/>
  <c r="K90" i="6"/>
  <c r="K82" i="6" s="1"/>
  <c r="J90" i="6"/>
  <c r="I90" i="6"/>
  <c r="I82" i="6" s="1"/>
  <c r="H90" i="6"/>
  <c r="G90" i="6"/>
  <c r="F90" i="6"/>
  <c r="D89" i="6"/>
  <c r="D87" i="6"/>
  <c r="D86" i="6"/>
  <c r="D85" i="6"/>
  <c r="D84" i="6"/>
  <c r="H82" i="6"/>
  <c r="G82" i="6"/>
  <c r="D77" i="6"/>
  <c r="L76" i="6"/>
  <c r="L75" i="6" s="1"/>
  <c r="K76" i="6"/>
  <c r="K75" i="6" s="1"/>
  <c r="J76" i="6"/>
  <c r="J75" i="6" s="1"/>
  <c r="I76" i="6"/>
  <c r="I75" i="6" s="1"/>
  <c r="H76" i="6"/>
  <c r="H75" i="6" s="1"/>
  <c r="G76" i="6"/>
  <c r="G75" i="6" s="1"/>
  <c r="F76" i="6"/>
  <c r="F75" i="6" s="1"/>
  <c r="D74" i="6"/>
  <c r="L71" i="6"/>
  <c r="K71" i="6"/>
  <c r="J71" i="6"/>
  <c r="I71" i="6"/>
  <c r="H71" i="6"/>
  <c r="G71" i="6"/>
  <c r="F71" i="6"/>
  <c r="D70" i="6"/>
  <c r="L69" i="6"/>
  <c r="L68" i="6" s="1"/>
  <c r="K69" i="6"/>
  <c r="K68" i="6" s="1"/>
  <c r="J69" i="6"/>
  <c r="J68" i="6" s="1"/>
  <c r="I69" i="6"/>
  <c r="H69" i="6"/>
  <c r="H68" i="6" s="1"/>
  <c r="G68" i="6"/>
  <c r="F69" i="6"/>
  <c r="F68" i="6"/>
  <c r="D66" i="6"/>
  <c r="L65" i="6"/>
  <c r="K65" i="6"/>
  <c r="J65" i="6"/>
  <c r="I65" i="6"/>
  <c r="I59" i="6" s="1"/>
  <c r="H65" i="6"/>
  <c r="G65" i="6"/>
  <c r="G59" i="6" s="1"/>
  <c r="F65" i="6"/>
  <c r="D64" i="6"/>
  <c r="D63" i="6"/>
  <c r="L62" i="6"/>
  <c r="K62" i="6"/>
  <c r="K61" i="6" s="1"/>
  <c r="J62" i="6"/>
  <c r="I62" i="6"/>
  <c r="H62" i="6"/>
  <c r="G62" i="6"/>
  <c r="F62" i="6"/>
  <c r="D56" i="6"/>
  <c r="D52" i="6"/>
  <c r="D51" i="6"/>
  <c r="L50" i="6"/>
  <c r="K50" i="6"/>
  <c r="J50" i="6"/>
  <c r="I50" i="6"/>
  <c r="H50" i="6"/>
  <c r="G50" i="6"/>
  <c r="F50" i="6"/>
  <c r="D49" i="6"/>
  <c r="L48" i="6"/>
  <c r="K48" i="6"/>
  <c r="J48" i="6"/>
  <c r="I48" i="6"/>
  <c r="H48" i="6"/>
  <c r="G48" i="6"/>
  <c r="F48" i="6"/>
  <c r="D47" i="6"/>
  <c r="D46" i="6"/>
  <c r="L45" i="6"/>
  <c r="K45" i="6"/>
  <c r="J45" i="6"/>
  <c r="I45" i="6"/>
  <c r="H45" i="6"/>
  <c r="G45" i="6"/>
  <c r="F45" i="6"/>
  <c r="D44" i="6"/>
  <c r="D43" i="6"/>
  <c r="D42" i="6"/>
  <c r="L41" i="6"/>
  <c r="K41" i="6"/>
  <c r="J41" i="6"/>
  <c r="I41" i="6"/>
  <c r="H41" i="6"/>
  <c r="G41" i="6"/>
  <c r="F41" i="6"/>
  <c r="D40" i="6"/>
  <c r="D39" i="6"/>
  <c r="D38" i="6"/>
  <c r="L37" i="6"/>
  <c r="K37" i="6"/>
  <c r="J37" i="6"/>
  <c r="I37" i="6"/>
  <c r="H37" i="6"/>
  <c r="G37" i="6"/>
  <c r="F37" i="6"/>
  <c r="D36" i="6"/>
  <c r="D35" i="6"/>
  <c r="D34" i="6"/>
  <c r="D33" i="6"/>
  <c r="D32" i="6"/>
  <c r="D31" i="6"/>
  <c r="L30" i="6"/>
  <c r="L29" i="6" s="1"/>
  <c r="K30" i="6"/>
  <c r="K29" i="6" s="1"/>
  <c r="J30" i="6"/>
  <c r="J29" i="6" s="1"/>
  <c r="I30" i="6"/>
  <c r="I29" i="6" s="1"/>
  <c r="H30" i="6"/>
  <c r="H29" i="6" s="1"/>
  <c r="G30" i="6"/>
  <c r="G29" i="6" s="1"/>
  <c r="F30" i="6"/>
  <c r="F29" i="6" s="1"/>
  <c r="D28" i="6"/>
  <c r="D27" i="6"/>
  <c r="D26" i="6"/>
  <c r="D25" i="6"/>
  <c r="D24" i="6"/>
  <c r="L23" i="6"/>
  <c r="K23" i="6"/>
  <c r="I23" i="6"/>
  <c r="H23" i="6"/>
  <c r="G23" i="6"/>
  <c r="F23" i="6"/>
  <c r="D22" i="6"/>
  <c r="D21" i="6"/>
  <c r="L20" i="6"/>
  <c r="K20" i="6"/>
  <c r="J20" i="6"/>
  <c r="J19" i="6" s="1"/>
  <c r="I20" i="6"/>
  <c r="H20" i="6"/>
  <c r="G20" i="6"/>
  <c r="F20" i="6"/>
  <c r="D18" i="6"/>
  <c r="D16" i="6"/>
  <c r="D15" i="6"/>
  <c r="L14" i="6"/>
  <c r="K14" i="6"/>
  <c r="J14" i="6"/>
  <c r="I14" i="6"/>
  <c r="H14" i="6"/>
  <c r="G14" i="6"/>
  <c r="F14" i="6"/>
  <c r="D13" i="6"/>
  <c r="D12" i="6"/>
  <c r="D11" i="6"/>
  <c r="L10" i="6"/>
  <c r="K10" i="6"/>
  <c r="J10" i="6"/>
  <c r="I10" i="6"/>
  <c r="H10" i="6"/>
  <c r="G10" i="6"/>
  <c r="F10" i="6"/>
  <c r="G113" i="6"/>
  <c r="D57" i="6"/>
  <c r="D136" i="6"/>
  <c r="D109" i="6" l="1"/>
  <c r="D139" i="6"/>
  <c r="F113" i="6"/>
  <c r="I143" i="6"/>
  <c r="F93" i="6"/>
  <c r="D48" i="6"/>
  <c r="H59" i="6"/>
  <c r="H143" i="6" s="1"/>
  <c r="G61" i="6"/>
  <c r="J113" i="6"/>
  <c r="E55" i="6"/>
  <c r="E142" i="6" s="1"/>
  <c r="J93" i="6"/>
  <c r="D98" i="6"/>
  <c r="D80" i="6"/>
  <c r="L59" i="6"/>
  <c r="L143" i="6" s="1"/>
  <c r="K93" i="6"/>
  <c r="K54" i="6" s="1"/>
  <c r="E93" i="6"/>
  <c r="I151" i="7"/>
  <c r="H8" i="7"/>
  <c r="H151" i="7" s="1"/>
  <c r="L151" i="7"/>
  <c r="J151" i="7"/>
  <c r="K151" i="7"/>
  <c r="G8" i="7"/>
  <c r="G151" i="7" s="1"/>
  <c r="G152" i="7"/>
  <c r="F152" i="7"/>
  <c r="F8" i="7"/>
  <c r="D9" i="7"/>
  <c r="D152" i="7" s="1"/>
  <c r="D17" i="7"/>
  <c r="D58" i="7"/>
  <c r="F138" i="6"/>
  <c r="D138" i="6" s="1"/>
  <c r="F59" i="6"/>
  <c r="F143" i="6" s="1"/>
  <c r="K59" i="6"/>
  <c r="K143" i="6" s="1"/>
  <c r="K113" i="6"/>
  <c r="G143" i="6"/>
  <c r="H93" i="6"/>
  <c r="L113" i="6"/>
  <c r="D41" i="6"/>
  <c r="I93" i="6"/>
  <c r="E113" i="6"/>
  <c r="G55" i="6"/>
  <c r="E59" i="6"/>
  <c r="E60" i="6" s="1"/>
  <c r="E82" i="6"/>
  <c r="I55" i="6"/>
  <c r="D65" i="6"/>
  <c r="E61" i="6"/>
  <c r="D62" i="6"/>
  <c r="H61" i="6"/>
  <c r="D50" i="6"/>
  <c r="L19" i="6"/>
  <c r="L17" i="6" s="1"/>
  <c r="L9" i="6" s="1"/>
  <c r="K19" i="6"/>
  <c r="K17" i="6" s="1"/>
  <c r="K9" i="6" s="1"/>
  <c r="K8" i="6" s="1"/>
  <c r="I19" i="6"/>
  <c r="I17" i="6" s="1"/>
  <c r="I9" i="6" s="1"/>
  <c r="D94" i="6"/>
  <c r="D114" i="6"/>
  <c r="D37" i="6"/>
  <c r="D130" i="6"/>
  <c r="D119" i="6"/>
  <c r="D60" i="6"/>
  <c r="G93" i="6"/>
  <c r="D90" i="6"/>
  <c r="L82" i="6"/>
  <c r="J82" i="6"/>
  <c r="D83" i="6"/>
  <c r="D79" i="6"/>
  <c r="D72" i="6"/>
  <c r="D58" i="6"/>
  <c r="D71" i="6"/>
  <c r="D69" i="6"/>
  <c r="D75" i="6"/>
  <c r="D101" i="6"/>
  <c r="D108" i="6"/>
  <c r="D14" i="6"/>
  <c r="H19" i="6"/>
  <c r="H17" i="6" s="1"/>
  <c r="H9" i="6" s="1"/>
  <c r="F55" i="6"/>
  <c r="H55" i="6"/>
  <c r="J55" i="6"/>
  <c r="L55" i="6"/>
  <c r="I68" i="6"/>
  <c r="D68" i="6" s="1"/>
  <c r="D76" i="6"/>
  <c r="F82" i="6"/>
  <c r="D82" i="6" s="1"/>
  <c r="D102" i="6"/>
  <c r="I113" i="6"/>
  <c r="D113" i="6" s="1"/>
  <c r="D116" i="6"/>
  <c r="F118" i="6"/>
  <c r="D118" i="6" s="1"/>
  <c r="D121" i="6"/>
  <c r="F123" i="6"/>
  <c r="D123" i="6" s="1"/>
  <c r="F129" i="6"/>
  <c r="D129" i="6" s="1"/>
  <c r="F132" i="6"/>
  <c r="D132" i="6" s="1"/>
  <c r="F61" i="6"/>
  <c r="L61" i="6"/>
  <c r="J61" i="6"/>
  <c r="D30" i="6"/>
  <c r="D45" i="6"/>
  <c r="J143" i="6"/>
  <c r="I61" i="6"/>
  <c r="D133" i="6"/>
  <c r="K55" i="6"/>
  <c r="J17" i="6"/>
  <c r="J9" i="6" s="1"/>
  <c r="J8" i="6" s="1"/>
  <c r="D29" i="6"/>
  <c r="F19" i="6"/>
  <c r="F17" i="6" s="1"/>
  <c r="F9" i="6" s="1"/>
  <c r="F8" i="6" s="1"/>
  <c r="G19" i="6"/>
  <c r="G17" i="6" s="1"/>
  <c r="D23" i="6"/>
  <c r="D20" i="6"/>
  <c r="D10" i="6"/>
  <c r="J54" i="6" l="1"/>
  <c r="E54" i="6"/>
  <c r="D59" i="6"/>
  <c r="D93" i="6"/>
  <c r="D8" i="7"/>
  <c r="D151" i="7" s="1"/>
  <c r="F151" i="7"/>
  <c r="H54" i="6"/>
  <c r="I142" i="6"/>
  <c r="I54" i="6"/>
  <c r="D143" i="6"/>
  <c r="G54" i="6"/>
  <c r="L142" i="6"/>
  <c r="L54" i="6"/>
  <c r="F54" i="6"/>
  <c r="F141" i="6" s="1"/>
  <c r="H142" i="6"/>
  <c r="D55" i="6"/>
  <c r="K141" i="6"/>
  <c r="J141" i="6"/>
  <c r="D61" i="6"/>
  <c r="K142" i="6"/>
  <c r="D19" i="6"/>
  <c r="F142" i="6"/>
  <c r="J142" i="6"/>
  <c r="H8" i="6"/>
  <c r="L8" i="6"/>
  <c r="I8" i="6"/>
  <c r="D17" i="6"/>
  <c r="G9" i="6"/>
  <c r="H141" i="6" l="1"/>
  <c r="I141" i="6"/>
  <c r="L141" i="6"/>
  <c r="D54" i="6"/>
  <c r="G142" i="6"/>
  <c r="G8" i="6"/>
  <c r="D9" i="6"/>
  <c r="D142" i="6" s="1"/>
  <c r="G141" i="6" l="1"/>
  <c r="D8" i="6"/>
  <c r="D141" i="6" s="1"/>
</calcChain>
</file>

<file path=xl/sharedStrings.xml><?xml version="1.0" encoding="utf-8"?>
<sst xmlns="http://schemas.openxmlformats.org/spreadsheetml/2006/main" count="1954" uniqueCount="279">
  <si>
    <t>COD</t>
  </si>
  <si>
    <t>INDICATORI</t>
  </si>
  <si>
    <t xml:space="preserve">Impozitul pe veniturile din transf.propr.imob. </t>
  </si>
  <si>
    <t>03.02.18</t>
  </si>
  <si>
    <t>04.02</t>
  </si>
  <si>
    <t>Cote defalcate din impozitul pe venit</t>
  </si>
  <si>
    <t>04.02.01</t>
  </si>
  <si>
    <t>04.02.04</t>
  </si>
  <si>
    <t>11.02</t>
  </si>
  <si>
    <t>11.02.02</t>
  </si>
  <si>
    <t>11.02.06</t>
  </si>
  <si>
    <t>07.02.01</t>
  </si>
  <si>
    <t>07.02.01.01</t>
  </si>
  <si>
    <t>07.02.01.02</t>
  </si>
  <si>
    <t>07.02.02</t>
  </si>
  <si>
    <t>07.02.02.01</t>
  </si>
  <si>
    <t>07.02.02.02</t>
  </si>
  <si>
    <t>07.02.02.03</t>
  </si>
  <si>
    <t xml:space="preserve">Taxe judiciare de timbru si alte taxe de timbru  </t>
  </si>
  <si>
    <t xml:space="preserve">Alte impozite si taxe  pe proprietate </t>
  </si>
  <si>
    <t>07.02.03</t>
  </si>
  <si>
    <t>07.02.50</t>
  </si>
  <si>
    <t>07.02</t>
  </si>
  <si>
    <t>16.02.02</t>
  </si>
  <si>
    <t>16.02.02.01</t>
  </si>
  <si>
    <t>16.02.02.02</t>
  </si>
  <si>
    <t>Venituri din concesiuni si inchirieri</t>
  </si>
  <si>
    <t>30.02.05</t>
  </si>
  <si>
    <t>Taxe extrajudiciare de timbru</t>
  </si>
  <si>
    <t>34.02.02</t>
  </si>
  <si>
    <t>Alte amenzi, penalitati si confiscari</t>
  </si>
  <si>
    <t>35.02.01</t>
  </si>
  <si>
    <t>35.02.02</t>
  </si>
  <si>
    <t>35.02.50</t>
  </si>
  <si>
    <t>35.02</t>
  </si>
  <si>
    <t>Alte venituri</t>
  </si>
  <si>
    <t>36.02.50</t>
  </si>
  <si>
    <t>Donatii si sponsorizari</t>
  </si>
  <si>
    <t>37.02</t>
  </si>
  <si>
    <t>37.02.01</t>
  </si>
  <si>
    <t>37.02.03</t>
  </si>
  <si>
    <t>42.02</t>
  </si>
  <si>
    <t>42.02.34</t>
  </si>
  <si>
    <t xml:space="preserve">Cote si sume defalcate din impozitul pe venit   </t>
  </si>
  <si>
    <t xml:space="preserve">Impozite si  taxe pe proprietate  </t>
  </si>
  <si>
    <t xml:space="preserve">Impozit si taxa pe cladiri    </t>
  </si>
  <si>
    <t xml:space="preserve">Impozit pe cladiri de la persoane fizice </t>
  </si>
  <si>
    <t xml:space="preserve">Impozit si taxa pe cladiri de la persoane juridice </t>
  </si>
  <si>
    <t xml:space="preserve">Impozit si taxa pe teren  </t>
  </si>
  <si>
    <t xml:space="preserve">Impozit pe terenuri de la persoane fizice </t>
  </si>
  <si>
    <t xml:space="preserve">Impozit si taxa pe teren de la persoane juridice </t>
  </si>
  <si>
    <t xml:space="preserve">Impozitul pe terenul din extravilan  </t>
  </si>
  <si>
    <t xml:space="preserve">Impozit pe mijloacele de transport  </t>
  </si>
  <si>
    <t xml:space="preserve">Amenzi, penalitati si confiscari  </t>
  </si>
  <si>
    <t xml:space="preserve">Transferuri voluntare,  altele decat subventiile  </t>
  </si>
  <si>
    <t xml:space="preserve">Taxe pe utiliz bunurilor, aut. utiliz. bunurilor </t>
  </si>
  <si>
    <t xml:space="preserve">Subventii de la bugetul de stat    </t>
  </si>
  <si>
    <t>Venituri proprii- total</t>
  </si>
  <si>
    <t>Sume alocate din cotele def. din imp. pe venit pentru echilibrarea bugetelor locale</t>
  </si>
  <si>
    <t>Venituri din amenzi si alte sanctiuni aplicate</t>
  </si>
  <si>
    <t>Penalitati pentru nedepunerea declaratiilor</t>
  </si>
  <si>
    <t>Vărsăminte din secţiunea de funcţionare pentru finanţarea secţiunii de dezvoltare a bugetului local</t>
  </si>
  <si>
    <t>Sume defalcate din TVA</t>
  </si>
  <si>
    <t>TRIM I</t>
  </si>
  <si>
    <t>TRIM II</t>
  </si>
  <si>
    <t>TRIM III</t>
  </si>
  <si>
    <t>TRIM IV</t>
  </si>
  <si>
    <t>Subventii pentru acord ajut.incalzirea locuintei</t>
  </si>
  <si>
    <t>VENITURILE SECT. DE FUNCTIONARE</t>
  </si>
  <si>
    <t>Vărsăminte din secţiunea de funcţionare</t>
  </si>
  <si>
    <t>37.02.04</t>
  </si>
  <si>
    <t>VENITURILE SECT. DE DEZVOLTARE</t>
  </si>
  <si>
    <t>TOTAL CHELTUIELI (S. FUNCT. +S. DEZV.)</t>
  </si>
  <si>
    <t>SECTIUNEA DE FUNCTIONARE</t>
  </si>
  <si>
    <t>Cheltuieli de personal</t>
  </si>
  <si>
    <t>Cheltuieli cu bunuri si servicii</t>
  </si>
  <si>
    <t>Alte cheltuieli</t>
  </si>
  <si>
    <t>SECTIUNEA DE DEZVOLTARE</t>
  </si>
  <si>
    <t>Cheltuieli de capital</t>
  </si>
  <si>
    <t>AUTORITATI EXECUTIVE</t>
  </si>
  <si>
    <t>51.02.01.03</t>
  </si>
  <si>
    <t>FOND REZERVA BUGETARA</t>
  </si>
  <si>
    <t>54.02.05</t>
  </si>
  <si>
    <t>Fond rezerva la dispoz.autorit.locale</t>
  </si>
  <si>
    <t>POLITIA COMUNITARA</t>
  </si>
  <si>
    <t>61.02.03.04</t>
  </si>
  <si>
    <t>INVATAMANT</t>
  </si>
  <si>
    <t>Burse</t>
  </si>
  <si>
    <t>65.02.03</t>
  </si>
  <si>
    <t>CULTURA, RECREERE SI RELIGIE</t>
  </si>
  <si>
    <t>Sustinerea cultelor</t>
  </si>
  <si>
    <t>ASIGURARI SI ASISTENTA SOCIALA</t>
  </si>
  <si>
    <t>Cheltuieli de personal asistenti handicap</t>
  </si>
  <si>
    <t>Indemnizarii persoane handicap</t>
  </si>
  <si>
    <t xml:space="preserve">Ajutoare incalzire </t>
  </si>
  <si>
    <t>ILUMINAT PUBLIC</t>
  </si>
  <si>
    <t>70.02.06</t>
  </si>
  <si>
    <t>ALIMENTARE CU  APA</t>
  </si>
  <si>
    <t>70.02.05.01</t>
  </si>
  <si>
    <t>DRUMURI</t>
  </si>
  <si>
    <t>84.02.03.01</t>
  </si>
  <si>
    <t>50.57.59</t>
  </si>
  <si>
    <t>CONSILIUL LOCAL SOTRILE</t>
  </si>
  <si>
    <t>Sume defalcate din TVA pentru finanarea chelt. descentralizate la nivelul comunelor</t>
  </si>
  <si>
    <t>Sume defalcate din TVA pentru echilibrarea bugetelor locale</t>
  </si>
  <si>
    <t>MII LEI</t>
  </si>
  <si>
    <t>TOTAL VENITURI (S. FUNCT. +S. DEZV.)</t>
  </si>
  <si>
    <t>00.01</t>
  </si>
  <si>
    <t>87.02.01</t>
  </si>
  <si>
    <t>Proiect dezv.locala FRDS</t>
  </si>
  <si>
    <t>ALTE ACTIUNI- F.R.D.S</t>
  </si>
  <si>
    <t>Anexa 1</t>
  </si>
  <si>
    <t>Rambursari de credite</t>
  </si>
  <si>
    <t>16.02.03</t>
  </si>
  <si>
    <t>Taxe si tarife pt.eliberare licente si autorizatii</t>
  </si>
  <si>
    <t>Impozit pe mijl.de transport persoane fizice</t>
  </si>
  <si>
    <t>Impozit pe mijl.de transport persoane juridice</t>
  </si>
  <si>
    <t>Diverse venituri</t>
  </si>
  <si>
    <t>Cheltuieli de capital-camine culturale</t>
  </si>
  <si>
    <t>AGRICULTURA</t>
  </si>
  <si>
    <t xml:space="preserve">Cheltuieli cu bunuri si servicii - pasune </t>
  </si>
  <si>
    <t>83.02.03.30</t>
  </si>
  <si>
    <t>54.02.50</t>
  </si>
  <si>
    <t>ALTE SERVICII PUBLICE GENERALE</t>
  </si>
  <si>
    <t>Taxe speciale</t>
  </si>
  <si>
    <t>36.02.06</t>
  </si>
  <si>
    <t>Cheltuieli cerinte educationale speciale</t>
  </si>
  <si>
    <t>Drepturi stabilite de Legea nr.248/2015</t>
  </si>
  <si>
    <t xml:space="preserve">Cheltuieli cu bunuri si servicii </t>
  </si>
  <si>
    <t>DEZVOLTARE COMUNALA</t>
  </si>
  <si>
    <t>PROTECTIA MEDIULUI</t>
  </si>
  <si>
    <t>74.02.05.01</t>
  </si>
  <si>
    <t>70.02.50</t>
  </si>
  <si>
    <t xml:space="preserve"> </t>
  </si>
  <si>
    <t>Transferuri Club Sportiv Sotrile</t>
  </si>
  <si>
    <t>Ajutoare sociale de urgenta</t>
  </si>
  <si>
    <t>42.02.65</t>
  </si>
  <si>
    <t>Finantarea P.N.D.L.</t>
  </si>
  <si>
    <t>33.02.28</t>
  </si>
  <si>
    <t>Venituri din recuperare cheltuieli de judecata</t>
  </si>
  <si>
    <t>04.02.05</t>
  </si>
  <si>
    <t>Sume repartizate din fondul la dispozitia C.J.P.H.</t>
  </si>
  <si>
    <t>Plati efectuate in anii precedenti</t>
  </si>
  <si>
    <t>Excedent/Deficit, din care:</t>
  </si>
  <si>
    <t>Deficit Sectiunea de functionare</t>
  </si>
  <si>
    <t>Deficit Sectiunea de dezvoltare</t>
  </si>
  <si>
    <t>din care, plati restante</t>
  </si>
  <si>
    <t>0</t>
  </si>
  <si>
    <t>61.02.05</t>
  </si>
  <si>
    <t>PROTECTIE CIVILA- SITUATII URGENTA</t>
  </si>
  <si>
    <t>Cheltuieli de personal-alegeri locale</t>
  </si>
  <si>
    <t>Cheltuieli cu bunuri si servicii-alegeri locale</t>
  </si>
  <si>
    <t>Alte cheltuieli asistenta sociala</t>
  </si>
  <si>
    <t>la H.C.L. nr. ……. / ……………………..</t>
  </si>
  <si>
    <t xml:space="preserve">         BUGETUL DE VENITURI SI CHELTUIELI PE ANUL 2022</t>
  </si>
  <si>
    <t xml:space="preserve">                        SI ESTIMARI PENTRU ANII 2023-2025</t>
  </si>
  <si>
    <t>PREVEDERI2022</t>
  </si>
  <si>
    <t>Venirui din recuperare cheltuieli executare silita</t>
  </si>
  <si>
    <t>Suport alimentar cf OUG 91/2021</t>
  </si>
  <si>
    <t xml:space="preserve">         BUGETUL DE VENITURI SI CHELTUIELI PE ANUL 2023</t>
  </si>
  <si>
    <t xml:space="preserve">                        SI ESTIMARI PENTRU ANII 2024-2026</t>
  </si>
  <si>
    <t>PREVEDERI2023</t>
  </si>
  <si>
    <t>Proiecte finantare asistenta financiara nerambursabila</t>
  </si>
  <si>
    <t>277.58</t>
  </si>
  <si>
    <t>SANATATE</t>
  </si>
  <si>
    <t>36.02.14</t>
  </si>
  <si>
    <t>42.02.41</t>
  </si>
  <si>
    <t>Subventii din bugetul de stat pt finantarea sanatatii</t>
  </si>
  <si>
    <t>43.02.34</t>
  </si>
  <si>
    <t>Subventii de la alte administratii</t>
  </si>
  <si>
    <t>Planuri si regulamente urbanism</t>
  </si>
  <si>
    <t>42.02.88</t>
  </si>
  <si>
    <t>Fonduri europene nerambursabile</t>
  </si>
  <si>
    <t>1898.01</t>
  </si>
  <si>
    <t>la H.C.L. nr. ……. / 31.01.2023</t>
  </si>
  <si>
    <t>42.02.05</t>
  </si>
  <si>
    <t>Sume alocate din bugetul ANCPI pt lucrari de cadastru</t>
  </si>
  <si>
    <t xml:space="preserve">                        SI ESTIMARI PENTRU ANII 2025-2027</t>
  </si>
  <si>
    <t>la H.C.L. nr. ……. / 08.02.2024</t>
  </si>
  <si>
    <t>PREVEDERI2024</t>
  </si>
  <si>
    <t>42.02.87</t>
  </si>
  <si>
    <t>Subventii P.N.I.Anghel Saligny</t>
  </si>
  <si>
    <t>2.11</t>
  </si>
  <si>
    <t>1</t>
  </si>
  <si>
    <t>Cheltuieli cu bunuri si servicii - buget local</t>
  </si>
  <si>
    <t>54.02</t>
  </si>
  <si>
    <t>499.36</t>
  </si>
  <si>
    <t>250.53</t>
  </si>
  <si>
    <t>ALTE ACTIUNI ECONOMICE</t>
  </si>
  <si>
    <t xml:space="preserve">                              BUGETUL LOCAL PE ANUL 2024</t>
  </si>
  <si>
    <t>Suport alimentar cf OUG 77/2023</t>
  </si>
  <si>
    <t>325</t>
  </si>
  <si>
    <t>1204</t>
  </si>
  <si>
    <t>2081.6</t>
  </si>
  <si>
    <t>1404</t>
  </si>
  <si>
    <t>13</t>
  </si>
  <si>
    <t>80</t>
  </si>
  <si>
    <t>200</t>
  </si>
  <si>
    <t>100</t>
  </si>
  <si>
    <t>5</t>
  </si>
  <si>
    <t>40</t>
  </si>
  <si>
    <t>12</t>
  </si>
  <si>
    <t>30</t>
  </si>
  <si>
    <t>193</t>
  </si>
  <si>
    <t>45</t>
  </si>
  <si>
    <t>2</t>
  </si>
  <si>
    <t>1400</t>
  </si>
  <si>
    <t>20</t>
  </si>
  <si>
    <t>3</t>
  </si>
  <si>
    <t>150</t>
  </si>
  <si>
    <t>89</t>
  </si>
  <si>
    <t>160</t>
  </si>
  <si>
    <t>310</t>
  </si>
  <si>
    <t>140</t>
  </si>
  <si>
    <t>5436</t>
  </si>
  <si>
    <t>2522.59</t>
  </si>
  <si>
    <t>250.4</t>
  </si>
  <si>
    <t>BUGET INITIAL</t>
  </si>
  <si>
    <t>INFLUENTE</t>
  </si>
  <si>
    <t>BUGET 2024</t>
  </si>
  <si>
    <t>2160</t>
  </si>
  <si>
    <t>960</t>
  </si>
  <si>
    <t>2010</t>
  </si>
  <si>
    <t>300</t>
  </si>
  <si>
    <t>7</t>
  </si>
  <si>
    <t>33</t>
  </si>
  <si>
    <t>42</t>
  </si>
  <si>
    <t>70</t>
  </si>
  <si>
    <t>50</t>
  </si>
  <si>
    <t>246</t>
  </si>
  <si>
    <t>175</t>
  </si>
  <si>
    <t>10</t>
  </si>
  <si>
    <t>624.58</t>
  </si>
  <si>
    <t>6</t>
  </si>
  <si>
    <t>120</t>
  </si>
  <si>
    <t>1050</t>
  </si>
  <si>
    <t>775</t>
  </si>
  <si>
    <t>1107</t>
  </si>
  <si>
    <t>220</t>
  </si>
  <si>
    <t>165</t>
  </si>
  <si>
    <t>6017</t>
  </si>
  <si>
    <t>675</t>
  </si>
  <si>
    <t>1998.87</t>
  </si>
  <si>
    <t>1285</t>
  </si>
  <si>
    <t>651</t>
  </si>
  <si>
    <t>-10</t>
  </si>
  <si>
    <t>551</t>
  </si>
  <si>
    <t>Suport alimentar masa sanatoasa cf HG 24/2024</t>
  </si>
  <si>
    <t>2732.6</t>
  </si>
  <si>
    <t>1390</t>
  </si>
  <si>
    <t>1000</t>
  </si>
  <si>
    <t>725</t>
  </si>
  <si>
    <t>22</t>
  </si>
  <si>
    <t>270</t>
  </si>
  <si>
    <t>-234</t>
  </si>
  <si>
    <t>39.02.07</t>
  </si>
  <si>
    <t>Venituri din vanzarea unor bunuri</t>
  </si>
  <si>
    <t>38</t>
  </si>
  <si>
    <t>-8</t>
  </si>
  <si>
    <t>8</t>
  </si>
  <si>
    <t>21</t>
  </si>
  <si>
    <t>1156</t>
  </si>
  <si>
    <t>16</t>
  </si>
  <si>
    <t>195</t>
  </si>
  <si>
    <t>1071</t>
  </si>
  <si>
    <t>55</t>
  </si>
  <si>
    <t>400</t>
  </si>
  <si>
    <t>67</t>
  </si>
  <si>
    <t>-100.86</t>
  </si>
  <si>
    <t>400.86</t>
  </si>
  <si>
    <t>17</t>
  </si>
  <si>
    <t>125</t>
  </si>
  <si>
    <t>Plati efecuate in anii precedenti si recuperate</t>
  </si>
  <si>
    <t>-5.72</t>
  </si>
  <si>
    <t>5.72</t>
  </si>
  <si>
    <t>-253</t>
  </si>
  <si>
    <t>253</t>
  </si>
  <si>
    <t>65</t>
  </si>
  <si>
    <t>la Hotararea nr    din 29.08.2024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</si>
</sst>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Arial"/>
      <family val="2"/>
    </font>
    <font>
      <sz val="8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8"/>
      <name val="Arial"/>
      <family val="2"/>
    </font>
    <font>
      <b/>
      <sz val="8"/>
      <color indexed="8"/>
      <name val="Times New Roman"/>
      <family val="1"/>
    </font>
    <font>
      <sz val="8"/>
      <color indexed="10"/>
      <name val="Times New Roman"/>
      <family val="1"/>
    </font>
    <font>
      <sz val="8"/>
      <color indexed="10"/>
      <name val="Arial"/>
      <family val="2"/>
    </font>
    <font>
      <b/>
      <i/>
      <sz val="7"/>
      <name val="Times New Roman"/>
      <family val="1"/>
    </font>
    <font>
      <b/>
      <i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indexed="8"/>
      <name val="Times New Roman"/>
      <family val="1"/>
    </font>
    <font>
      <i/>
      <sz val="7"/>
      <name val="Arial"/>
      <family val="2"/>
    </font>
    <font>
      <b/>
      <sz val="8"/>
      <color indexed="8"/>
      <name val="Arial"/>
      <family val="2"/>
    </font>
    <font>
      <b/>
      <i/>
      <sz val="8"/>
      <name val="Times New Roman"/>
      <family val="1"/>
    </font>
    <font>
      <i/>
      <sz val="6"/>
      <name val="Times New Roman"/>
      <family val="1"/>
    </font>
    <font>
      <b/>
      <sz val="9"/>
      <name val="Arial"/>
      <family val="2"/>
    </font>
    <font>
      <b/>
      <i/>
      <sz val="6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49">
    <xf numFmtId="0" fontId="0" fillId="0" borderId="0" xfId="0"/>
    <xf numFmtId="0" fontId="4" fillId="0" borderId="0" xfId="0" applyFont="1"/>
    <xf numFmtId="0" fontId="5" fillId="0" borderId="0" xfId="0" applyFont="1"/>
    <xf numFmtId="0" fontId="14" fillId="0" borderId="0" xfId="0" applyFont="1"/>
    <xf numFmtId="0" fontId="15" fillId="0" borderId="0" xfId="0" applyFont="1"/>
    <xf numFmtId="0" fontId="6" fillId="0" borderId="0" xfId="0" applyFont="1"/>
    <xf numFmtId="0" fontId="16" fillId="0" borderId="0" xfId="0" applyFont="1"/>
    <xf numFmtId="49" fontId="5" fillId="0" borderId="1" xfId="0" applyNumberFormat="1" applyFont="1" applyBorder="1" applyAlignment="1">
      <alignment horizontal="right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49" fontId="5" fillId="0" borderId="8" xfId="0" applyNumberFormat="1" applyFont="1" applyBorder="1" applyAlignment="1">
      <alignment horizontal="right"/>
    </xf>
    <xf numFmtId="0" fontId="5" fillId="0" borderId="8" xfId="0" applyFont="1" applyBorder="1"/>
    <xf numFmtId="1" fontId="8" fillId="0" borderId="2" xfId="0" applyNumberFormat="1" applyFont="1" applyBorder="1" applyAlignment="1">
      <alignment horizontal="right"/>
    </xf>
    <xf numFmtId="1" fontId="8" fillId="0" borderId="4" xfId="0" applyNumberFormat="1" applyFont="1" applyBorder="1" applyAlignment="1">
      <alignment horizontal="right"/>
    </xf>
    <xf numFmtId="0" fontId="8" fillId="0" borderId="2" xfId="0" applyFont="1" applyBorder="1"/>
    <xf numFmtId="0" fontId="8" fillId="0" borderId="4" xfId="0" applyFont="1" applyBorder="1"/>
    <xf numFmtId="49" fontId="8" fillId="0" borderId="2" xfId="0" applyNumberFormat="1" applyFont="1" applyBorder="1" applyAlignment="1">
      <alignment horizontal="right"/>
    </xf>
    <xf numFmtId="49" fontId="8" fillId="0" borderId="4" xfId="0" applyNumberFormat="1" applyFont="1" applyBorder="1" applyAlignment="1">
      <alignment horizontal="right"/>
    </xf>
    <xf numFmtId="49" fontId="17" fillId="2" borderId="2" xfId="0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horizontal="right"/>
    </xf>
    <xf numFmtId="1" fontId="8" fillId="0" borderId="2" xfId="0" applyNumberFormat="1" applyFont="1" applyBorder="1"/>
    <xf numFmtId="1" fontId="5" fillId="0" borderId="2" xfId="0" applyNumberFormat="1" applyFont="1" applyBorder="1"/>
    <xf numFmtId="1" fontId="5" fillId="0" borderId="4" xfId="0" applyNumberFormat="1" applyFont="1" applyBorder="1"/>
    <xf numFmtId="0" fontId="18" fillId="0" borderId="0" xfId="0" applyFont="1"/>
    <xf numFmtId="0" fontId="9" fillId="2" borderId="10" xfId="2" applyFont="1" applyFill="1" applyBorder="1" applyAlignment="1">
      <alignment horizontal="left"/>
    </xf>
    <xf numFmtId="16" fontId="8" fillId="0" borderId="10" xfId="2" quotePrefix="1" applyNumberFormat="1" applyFont="1" applyBorder="1" applyAlignment="1">
      <alignment horizontal="left"/>
    </xf>
    <xf numFmtId="16" fontId="5" fillId="0" borderId="10" xfId="2" quotePrefix="1" applyNumberFormat="1" applyFont="1" applyBorder="1" applyAlignment="1">
      <alignment horizontal="left"/>
    </xf>
    <xf numFmtId="0" fontId="8" fillId="0" borderId="10" xfId="2" quotePrefix="1" applyFont="1" applyBorder="1" applyAlignment="1">
      <alignment horizontal="left"/>
    </xf>
    <xf numFmtId="0" fontId="5" fillId="0" borderId="10" xfId="2" quotePrefix="1" applyFont="1" applyBorder="1" applyAlignment="1">
      <alignment horizontal="left"/>
    </xf>
    <xf numFmtId="16" fontId="10" fillId="2" borderId="10" xfId="2" quotePrefix="1" applyNumberFormat="1" applyFont="1" applyFill="1" applyBorder="1" applyAlignment="1">
      <alignment horizontal="left"/>
    </xf>
    <xf numFmtId="16" fontId="8" fillId="2" borderId="10" xfId="2" quotePrefix="1" applyNumberFormat="1" applyFont="1" applyFill="1" applyBorder="1" applyAlignment="1">
      <alignment horizontal="left"/>
    </xf>
    <xf numFmtId="0" fontId="8" fillId="2" borderId="10" xfId="2" applyFont="1" applyFill="1" applyBorder="1" applyAlignment="1">
      <alignment horizontal="left"/>
    </xf>
    <xf numFmtId="0" fontId="5" fillId="2" borderId="10" xfId="2" applyFont="1" applyFill="1" applyBorder="1" applyAlignment="1">
      <alignment horizontal="left"/>
    </xf>
    <xf numFmtId="0" fontId="11" fillId="2" borderId="10" xfId="2" applyFont="1" applyFill="1" applyBorder="1" applyAlignment="1">
      <alignment horizontal="left"/>
    </xf>
    <xf numFmtId="1" fontId="12" fillId="2" borderId="10" xfId="1" applyNumberFormat="1" applyFont="1" applyFill="1" applyBorder="1"/>
    <xf numFmtId="1" fontId="19" fillId="2" borderId="10" xfId="1" applyNumberFormat="1" applyFont="1" applyFill="1" applyBorder="1"/>
    <xf numFmtId="0" fontId="8" fillId="0" borderId="10" xfId="0" applyFont="1" applyBorder="1" applyAlignment="1">
      <alignment horizontal="left"/>
    </xf>
    <xf numFmtId="0" fontId="5" fillId="0" borderId="10" xfId="0" applyFont="1" applyBorder="1"/>
    <xf numFmtId="0" fontId="5" fillId="0" borderId="10" xfId="0" applyFont="1" applyBorder="1" applyAlignment="1">
      <alignment horizontal="right"/>
    </xf>
    <xf numFmtId="0" fontId="7" fillId="2" borderId="10" xfId="2" applyFont="1" applyFill="1" applyBorder="1" applyAlignment="1">
      <alignment horizontal="right"/>
    </xf>
    <xf numFmtId="0" fontId="1" fillId="0" borderId="10" xfId="0" applyFont="1" applyBorder="1"/>
    <xf numFmtId="0" fontId="7" fillId="2" borderId="10" xfId="0" applyFont="1" applyFill="1" applyBorder="1" applyAlignment="1">
      <alignment horizontal="right"/>
    </xf>
    <xf numFmtId="0" fontId="1" fillId="0" borderId="11" xfId="0" applyFont="1" applyBorder="1"/>
    <xf numFmtId="0" fontId="8" fillId="0" borderId="10" xfId="0" applyFont="1" applyBorder="1"/>
    <xf numFmtId="0" fontId="5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5" fillId="0" borderId="10" xfId="2" applyFont="1" applyBorder="1" applyAlignment="1">
      <alignment horizontal="left" wrapText="1"/>
    </xf>
    <xf numFmtId="0" fontId="5" fillId="0" borderId="10" xfId="2" applyFont="1" applyBorder="1" applyAlignment="1">
      <alignment wrapText="1"/>
    </xf>
    <xf numFmtId="0" fontId="8" fillId="0" borderId="10" xfId="2" applyFont="1" applyBorder="1"/>
    <xf numFmtId="0" fontId="10" fillId="2" borderId="10" xfId="0" applyFont="1" applyFill="1" applyBorder="1"/>
    <xf numFmtId="0" fontId="5" fillId="0" borderId="10" xfId="2" applyFont="1" applyBorder="1"/>
    <xf numFmtId="0" fontId="8" fillId="2" borderId="10" xfId="0" applyFont="1" applyFill="1" applyBorder="1"/>
    <xf numFmtId="3" fontId="8" fillId="2" borderId="10" xfId="0" applyNumberFormat="1" applyFont="1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left" wrapText="1"/>
    </xf>
    <xf numFmtId="49" fontId="11" fillId="2" borderId="10" xfId="0" applyNumberFormat="1" applyFont="1" applyFill="1" applyBorder="1" applyAlignment="1">
      <alignment horizontal="left" wrapText="1"/>
    </xf>
    <xf numFmtId="0" fontId="5" fillId="0" borderId="11" xfId="0" applyFont="1" applyBorder="1"/>
    <xf numFmtId="49" fontId="8" fillId="0" borderId="3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right"/>
    </xf>
    <xf numFmtId="49" fontId="5" fillId="0" borderId="5" xfId="0" applyNumberFormat="1" applyFont="1" applyBorder="1" applyAlignment="1">
      <alignment horizontal="right"/>
    </xf>
    <xf numFmtId="0" fontId="5" fillId="0" borderId="12" xfId="0" applyFont="1" applyBorder="1"/>
    <xf numFmtId="49" fontId="5" fillId="0" borderId="9" xfId="0" applyNumberFormat="1" applyFont="1" applyBorder="1" applyAlignment="1">
      <alignment horizontal="right"/>
    </xf>
    <xf numFmtId="0" fontId="8" fillId="0" borderId="12" xfId="0" applyFont="1" applyBorder="1"/>
    <xf numFmtId="49" fontId="8" fillId="0" borderId="9" xfId="0" applyNumberFormat="1" applyFont="1" applyBorder="1" applyAlignment="1">
      <alignment horizontal="right"/>
    </xf>
    <xf numFmtId="1" fontId="8" fillId="0" borderId="8" xfId="0" applyNumberFormat="1" applyFont="1" applyBorder="1" applyAlignment="1">
      <alignment horizontal="right"/>
    </xf>
    <xf numFmtId="0" fontId="13" fillId="0" borderId="13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1" fontId="8" fillId="0" borderId="3" xfId="0" applyNumberFormat="1" applyFont="1" applyBorder="1" applyAlignment="1">
      <alignment horizontal="right"/>
    </xf>
    <xf numFmtId="0" fontId="8" fillId="0" borderId="3" xfId="0" applyFont="1" applyBorder="1"/>
    <xf numFmtId="0" fontId="5" fillId="0" borderId="3" xfId="0" applyFont="1" applyBorder="1" applyAlignment="1">
      <alignment horizontal="right"/>
    </xf>
    <xf numFmtId="1" fontId="5" fillId="0" borderId="3" xfId="0" applyNumberFormat="1" applyFont="1" applyBorder="1"/>
    <xf numFmtId="0" fontId="22" fillId="0" borderId="0" xfId="0" applyFont="1"/>
    <xf numFmtId="0" fontId="5" fillId="0" borderId="17" xfId="0" applyFont="1" applyBorder="1"/>
    <xf numFmtId="0" fontId="5" fillId="0" borderId="18" xfId="0" applyFont="1" applyBorder="1"/>
    <xf numFmtId="49" fontId="5" fillId="0" borderId="19" xfId="0" applyNumberFormat="1" applyFont="1" applyBorder="1" applyAlignment="1">
      <alignment horizontal="right"/>
    </xf>
    <xf numFmtId="0" fontId="5" fillId="0" borderId="20" xfId="0" applyFont="1" applyBorder="1"/>
    <xf numFmtId="0" fontId="8" fillId="0" borderId="9" xfId="0" applyFont="1" applyBorder="1"/>
    <xf numFmtId="0" fontId="5" fillId="0" borderId="21" xfId="0" applyFont="1" applyBorder="1"/>
    <xf numFmtId="16" fontId="9" fillId="0" borderId="22" xfId="2" quotePrefix="1" applyNumberFormat="1" applyFont="1" applyBorder="1" applyAlignment="1">
      <alignment horizontal="left"/>
    </xf>
    <xf numFmtId="0" fontId="21" fillId="0" borderId="23" xfId="0" applyFont="1" applyBorder="1" applyAlignment="1">
      <alignment horizontal="center"/>
    </xf>
    <xf numFmtId="1" fontId="8" fillId="0" borderId="24" xfId="0" applyNumberFormat="1" applyFont="1" applyBorder="1" applyAlignment="1">
      <alignment horizontal="right"/>
    </xf>
    <xf numFmtId="1" fontId="8" fillId="0" borderId="25" xfId="0" applyNumberFormat="1" applyFont="1" applyBorder="1" applyAlignment="1">
      <alignment horizontal="right"/>
    </xf>
    <xf numFmtId="0" fontId="8" fillId="0" borderId="25" xfId="0" applyFont="1" applyBorder="1"/>
    <xf numFmtId="0" fontId="5" fillId="0" borderId="25" xfId="0" applyFont="1" applyBorder="1"/>
    <xf numFmtId="49" fontId="8" fillId="0" borderId="25" xfId="0" applyNumberFormat="1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1" fontId="8" fillId="0" borderId="25" xfId="0" applyNumberFormat="1" applyFont="1" applyBorder="1"/>
    <xf numFmtId="1" fontId="5" fillId="0" borderId="25" xfId="0" applyNumberFormat="1" applyFont="1" applyBorder="1"/>
    <xf numFmtId="0" fontId="5" fillId="0" borderId="26" xfId="0" applyFont="1" applyBorder="1"/>
    <xf numFmtId="0" fontId="5" fillId="0" borderId="24" xfId="0" applyFont="1" applyBorder="1"/>
    <xf numFmtId="0" fontId="5" fillId="0" borderId="27" xfId="0" applyFont="1" applyBorder="1"/>
    <xf numFmtId="1" fontId="8" fillId="0" borderId="3" xfId="0" applyNumberFormat="1" applyFont="1" applyBorder="1"/>
    <xf numFmtId="1" fontId="8" fillId="0" borderId="4" xfId="0" applyNumberFormat="1" applyFont="1" applyBorder="1"/>
    <xf numFmtId="0" fontId="8" fillId="0" borderId="39" xfId="0" applyFont="1" applyBorder="1"/>
    <xf numFmtId="0" fontId="8" fillId="0" borderId="40" xfId="0" applyFont="1" applyBorder="1"/>
    <xf numFmtId="0" fontId="8" fillId="0" borderId="41" xfId="0" applyFont="1" applyBorder="1"/>
    <xf numFmtId="0" fontId="5" fillId="0" borderId="42" xfId="0" applyFont="1" applyBorder="1"/>
    <xf numFmtId="0" fontId="5" fillId="0" borderId="43" xfId="0" applyFont="1" applyBorder="1"/>
    <xf numFmtId="0" fontId="5" fillId="0" borderId="44" xfId="0" applyFont="1" applyBorder="1"/>
    <xf numFmtId="0" fontId="0" fillId="0" borderId="0" xfId="0" quotePrefix="1"/>
    <xf numFmtId="49" fontId="11" fillId="2" borderId="10" xfId="0" applyNumberFormat="1" applyFont="1" applyFill="1" applyBorder="1" applyAlignment="1">
      <alignment horizontal="left"/>
    </xf>
    <xf numFmtId="49" fontId="17" fillId="2" borderId="10" xfId="0" applyNumberFormat="1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5" fillId="0" borderId="29" xfId="0" applyFont="1" applyBorder="1"/>
    <xf numFmtId="1" fontId="17" fillId="2" borderId="10" xfId="1" applyNumberFormat="1" applyFont="1" applyFill="1" applyBorder="1"/>
    <xf numFmtId="16" fontId="8" fillId="2" borderId="10" xfId="2" applyNumberFormat="1" applyFont="1" applyFill="1" applyBorder="1" applyAlignment="1">
      <alignment horizontal="left"/>
    </xf>
    <xf numFmtId="0" fontId="1" fillId="0" borderId="10" xfId="0" applyFont="1" applyBorder="1" applyAlignment="1">
      <alignment horizontal="right"/>
    </xf>
    <xf numFmtId="2" fontId="8" fillId="0" borderId="2" xfId="0" applyNumberFormat="1" applyFont="1" applyBorder="1"/>
    <xf numFmtId="2" fontId="8" fillId="0" borderId="25" xfId="0" applyNumberFormat="1" applyFont="1" applyBorder="1"/>
    <xf numFmtId="2" fontId="5" fillId="0" borderId="4" xfId="0" applyNumberFormat="1" applyFont="1" applyBorder="1"/>
    <xf numFmtId="1" fontId="8" fillId="0" borderId="30" xfId="0" applyNumberFormat="1" applyFont="1" applyBorder="1" applyAlignment="1">
      <alignment horizontal="right"/>
    </xf>
    <xf numFmtId="1" fontId="8" fillId="0" borderId="31" xfId="0" applyNumberFormat="1" applyFont="1" applyBorder="1" applyAlignment="1">
      <alignment horizontal="right"/>
    </xf>
    <xf numFmtId="1" fontId="8" fillId="0" borderId="32" xfId="0" applyNumberFormat="1" applyFont="1" applyBorder="1" applyAlignment="1">
      <alignment horizontal="right"/>
    </xf>
    <xf numFmtId="0" fontId="1" fillId="0" borderId="0" xfId="0" applyFont="1"/>
    <xf numFmtId="49" fontId="5" fillId="0" borderId="40" xfId="0" applyNumberFormat="1" applyFont="1" applyBorder="1" applyAlignment="1">
      <alignment horizontal="right"/>
    </xf>
    <xf numFmtId="0" fontId="1" fillId="0" borderId="46" xfId="0" applyFont="1" applyBorder="1"/>
    <xf numFmtId="0" fontId="16" fillId="0" borderId="47" xfId="0" applyFont="1" applyBorder="1" applyAlignment="1">
      <alignment horizontal="right"/>
    </xf>
    <xf numFmtId="0" fontId="16" fillId="0" borderId="48" xfId="0" applyFont="1" applyBorder="1" applyAlignment="1">
      <alignment horizontal="right"/>
    </xf>
    <xf numFmtId="0" fontId="5" fillId="0" borderId="46" xfId="0" applyFont="1" applyBorder="1"/>
    <xf numFmtId="0" fontId="5" fillId="0" borderId="47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2" fontId="5" fillId="0" borderId="49" xfId="0" applyNumberFormat="1" applyFont="1" applyBorder="1"/>
    <xf numFmtId="2" fontId="5" fillId="0" borderId="50" xfId="0" applyNumberFormat="1" applyFont="1" applyBorder="1"/>
    <xf numFmtId="49" fontId="5" fillId="0" borderId="39" xfId="0" applyNumberFormat="1" applyFont="1" applyBorder="1" applyAlignment="1">
      <alignment horizontal="right"/>
    </xf>
    <xf numFmtId="49" fontId="5" fillId="0" borderId="41" xfId="0" applyNumberFormat="1" applyFont="1" applyBorder="1" applyAlignment="1">
      <alignment horizontal="right"/>
    </xf>
    <xf numFmtId="49" fontId="5" fillId="0" borderId="51" xfId="0" applyNumberFormat="1" applyFont="1" applyBorder="1" applyAlignment="1">
      <alignment horizontal="right"/>
    </xf>
    <xf numFmtId="49" fontId="5" fillId="0" borderId="52" xfId="0" applyNumberFormat="1" applyFont="1" applyBorder="1" applyAlignment="1">
      <alignment horizontal="right"/>
    </xf>
    <xf numFmtId="49" fontId="5" fillId="0" borderId="53" xfId="0" applyNumberFormat="1" applyFont="1" applyBorder="1" applyAlignment="1">
      <alignment horizontal="right"/>
    </xf>
    <xf numFmtId="49" fontId="8" fillId="0" borderId="33" xfId="0" applyNumberFormat="1" applyFont="1" applyBorder="1" applyAlignment="1">
      <alignment horizontal="right"/>
    </xf>
    <xf numFmtId="49" fontId="8" fillId="0" borderId="34" xfId="0" applyNumberFormat="1" applyFont="1" applyBorder="1" applyAlignment="1">
      <alignment horizontal="right"/>
    </xf>
    <xf numFmtId="49" fontId="5" fillId="0" borderId="34" xfId="0" applyNumberFormat="1" applyFont="1" applyBorder="1" applyAlignment="1">
      <alignment horizontal="right"/>
    </xf>
    <xf numFmtId="0" fontId="17" fillId="0" borderId="0" xfId="0" applyFont="1" applyAlignment="1">
      <alignment wrapText="1"/>
    </xf>
    <xf numFmtId="49" fontId="5" fillId="0" borderId="35" xfId="0" applyNumberFormat="1" applyFont="1" applyBorder="1" applyAlignment="1">
      <alignment horizontal="right"/>
    </xf>
    <xf numFmtId="49" fontId="5" fillId="0" borderId="33" xfId="0" applyNumberFormat="1" applyFont="1" applyBorder="1" applyAlignment="1">
      <alignment horizontal="right"/>
    </xf>
    <xf numFmtId="49" fontId="5" fillId="0" borderId="36" xfId="0" applyNumberFormat="1" applyFont="1" applyBorder="1" applyAlignment="1">
      <alignment horizontal="right"/>
    </xf>
    <xf numFmtId="0" fontId="23" fillId="0" borderId="14" xfId="0" applyFont="1" applyBorder="1" applyAlignment="1">
      <alignment horizontal="center" wrapText="1"/>
    </xf>
    <xf numFmtId="0" fontId="23" fillId="0" borderId="28" xfId="0" applyFont="1" applyBorder="1" applyAlignment="1">
      <alignment horizontal="center" wrapText="1"/>
    </xf>
    <xf numFmtId="0" fontId="5" fillId="0" borderId="8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2" fontId="5" fillId="0" borderId="2" xfId="0" applyNumberFormat="1" applyFont="1" applyBorder="1"/>
    <xf numFmtId="1" fontId="5" fillId="0" borderId="50" xfId="0" applyNumberFormat="1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5" fillId="0" borderId="34" xfId="0" applyFont="1" applyBorder="1" applyAlignment="1">
      <alignment horizontal="right"/>
    </xf>
    <xf numFmtId="49" fontId="5" fillId="0" borderId="2" xfId="0" applyNumberFormat="1" applyFont="1" applyBorder="1" applyAlignment="1">
      <alignment horizontal="right"/>
    </xf>
    <xf numFmtId="49" fontId="5" fillId="0" borderId="25" xfId="0" applyNumberFormat="1" applyFont="1" applyBorder="1" applyAlignment="1">
      <alignment horizontal="right"/>
    </xf>
    <xf numFmtId="49" fontId="5" fillId="0" borderId="55" xfId="0" applyNumberFormat="1" applyFont="1" applyBorder="1" applyAlignment="1">
      <alignment horizontal="right"/>
    </xf>
    <xf numFmtId="49" fontId="5" fillId="0" borderId="56" xfId="0" applyNumberFormat="1" applyFont="1" applyBorder="1" applyAlignment="1">
      <alignment horizontal="right"/>
    </xf>
    <xf numFmtId="49" fontId="5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2" fontId="8" fillId="0" borderId="4" xfId="0" applyNumberFormat="1" applyFont="1" applyBorder="1"/>
    <xf numFmtId="2" fontId="8" fillId="0" borderId="3" xfId="0" applyNumberFormat="1" applyFont="1" applyBorder="1"/>
    <xf numFmtId="1" fontId="5" fillId="0" borderId="54" xfId="0" applyNumberFormat="1" applyFont="1" applyBorder="1"/>
    <xf numFmtId="1" fontId="5" fillId="0" borderId="49" xfId="0" applyNumberFormat="1" applyFont="1" applyBorder="1"/>
    <xf numFmtId="1" fontId="5" fillId="0" borderId="45" xfId="0" applyNumberFormat="1" applyFont="1" applyBorder="1"/>
    <xf numFmtId="0" fontId="1" fillId="0" borderId="20" xfId="0" applyFont="1" applyBorder="1"/>
    <xf numFmtId="0" fontId="5" fillId="0" borderId="18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5" fillId="0" borderId="57" xfId="0" applyFont="1" applyBorder="1" applyAlignment="1">
      <alignment horizontal="right"/>
    </xf>
    <xf numFmtId="2" fontId="5" fillId="0" borderId="8" xfId="0" applyNumberFormat="1" applyFont="1" applyBorder="1" applyAlignment="1">
      <alignment horizontal="right"/>
    </xf>
    <xf numFmtId="1" fontId="5" fillId="0" borderId="8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4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5" fillId="0" borderId="34" xfId="0" applyFont="1" applyBorder="1"/>
    <xf numFmtId="1" fontId="5" fillId="0" borderId="34" xfId="0" applyNumberFormat="1" applyFont="1" applyBorder="1" applyAlignment="1">
      <alignment horizontal="right"/>
    </xf>
    <xf numFmtId="1" fontId="5" fillId="0" borderId="34" xfId="0" applyNumberFormat="1" applyFont="1" applyBorder="1"/>
    <xf numFmtId="1" fontId="8" fillId="0" borderId="34" xfId="0" applyNumberFormat="1" applyFont="1" applyBorder="1" applyAlignment="1">
      <alignment horizontal="right"/>
    </xf>
    <xf numFmtId="3" fontId="5" fillId="0" borderId="2" xfId="0" applyNumberFormat="1" applyFont="1" applyBorder="1"/>
    <xf numFmtId="3" fontId="5" fillId="0" borderId="25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2" fontId="5" fillId="0" borderId="3" xfId="0" applyNumberFormat="1" applyFont="1" applyBorder="1" applyAlignment="1">
      <alignment horizontal="right"/>
    </xf>
    <xf numFmtId="2" fontId="8" fillId="0" borderId="3" xfId="0" applyNumberFormat="1" applyFont="1" applyBorder="1" applyAlignment="1">
      <alignment horizontal="right"/>
    </xf>
    <xf numFmtId="2" fontId="8" fillId="0" borderId="34" xfId="0" applyNumberFormat="1" applyFont="1" applyBorder="1" applyAlignment="1">
      <alignment horizontal="right"/>
    </xf>
    <xf numFmtId="2" fontId="8" fillId="0" borderId="8" xfId="0" applyNumberFormat="1" applyFont="1" applyBorder="1" applyAlignment="1">
      <alignment horizontal="right"/>
    </xf>
    <xf numFmtId="0" fontId="5" fillId="0" borderId="13" xfId="0" applyFont="1" applyBorder="1"/>
    <xf numFmtId="49" fontId="5" fillId="0" borderId="13" xfId="0" applyNumberFormat="1" applyFont="1" applyBorder="1" applyAlignment="1">
      <alignment horizontal="right"/>
    </xf>
    <xf numFmtId="0" fontId="23" fillId="0" borderId="13" xfId="0" applyFont="1" applyBorder="1" applyAlignment="1">
      <alignment horizontal="center" wrapText="1"/>
    </xf>
    <xf numFmtId="0" fontId="21" fillId="0" borderId="13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16" fontId="9" fillId="0" borderId="13" xfId="2" quotePrefix="1" applyNumberFormat="1" applyFont="1" applyBorder="1" applyAlignment="1">
      <alignment horizontal="left"/>
    </xf>
    <xf numFmtId="0" fontId="8" fillId="0" borderId="13" xfId="0" applyFont="1" applyBorder="1"/>
    <xf numFmtId="49" fontId="8" fillId="0" borderId="13" xfId="0" applyNumberFormat="1" applyFont="1" applyBorder="1" applyAlignment="1">
      <alignment horizontal="right"/>
    </xf>
    <xf numFmtId="2" fontId="8" fillId="0" borderId="13" xfId="0" applyNumberFormat="1" applyFont="1" applyBorder="1" applyAlignment="1">
      <alignment horizontal="right"/>
    </xf>
    <xf numFmtId="1" fontId="8" fillId="0" borderId="13" xfId="0" applyNumberFormat="1" applyFont="1" applyBorder="1" applyAlignment="1">
      <alignment horizontal="right"/>
    </xf>
    <xf numFmtId="0" fontId="9" fillId="2" borderId="13" xfId="2" applyFont="1" applyFill="1" applyBorder="1" applyAlignment="1">
      <alignment horizontal="left"/>
    </xf>
    <xf numFmtId="16" fontId="8" fillId="0" borderId="13" xfId="2" quotePrefix="1" applyNumberFormat="1" applyFont="1" applyBorder="1" applyAlignment="1">
      <alignment horizontal="left"/>
    </xf>
    <xf numFmtId="16" fontId="5" fillId="0" borderId="13" xfId="2" quotePrefix="1" applyNumberFormat="1" applyFont="1" applyBorder="1" applyAlignment="1">
      <alignment horizontal="left"/>
    </xf>
    <xf numFmtId="1" fontId="5" fillId="0" borderId="13" xfId="0" applyNumberFormat="1" applyFont="1" applyBorder="1"/>
    <xf numFmtId="0" fontId="5" fillId="0" borderId="13" xfId="0" applyFont="1" applyBorder="1" applyAlignment="1">
      <alignment horizontal="left" vertical="center" wrapText="1"/>
    </xf>
    <xf numFmtId="0" fontId="8" fillId="0" borderId="13" xfId="2" quotePrefix="1" applyFont="1" applyBorder="1" applyAlignment="1">
      <alignment horizontal="left"/>
    </xf>
    <xf numFmtId="0" fontId="8" fillId="0" borderId="13" xfId="0" applyFont="1" applyBorder="1" applyAlignment="1">
      <alignment horizontal="left" vertical="center" wrapText="1"/>
    </xf>
    <xf numFmtId="1" fontId="8" fillId="0" borderId="13" xfId="0" applyNumberFormat="1" applyFont="1" applyBorder="1"/>
    <xf numFmtId="2" fontId="8" fillId="0" borderId="13" xfId="0" applyNumberFormat="1" applyFont="1" applyBorder="1"/>
    <xf numFmtId="0" fontId="5" fillId="0" borderId="13" xfId="2" quotePrefix="1" applyFont="1" applyBorder="1" applyAlignment="1">
      <alignment horizontal="left"/>
    </xf>
    <xf numFmtId="0" fontId="5" fillId="0" borderId="13" xfId="2" applyFont="1" applyBorder="1" applyAlignment="1">
      <alignment horizontal="left" wrapText="1"/>
    </xf>
    <xf numFmtId="2" fontId="5" fillId="0" borderId="13" xfId="0" applyNumberFormat="1" applyFont="1" applyBorder="1"/>
    <xf numFmtId="0" fontId="5" fillId="0" borderId="13" xfId="2" applyFont="1" applyBorder="1" applyAlignment="1">
      <alignment wrapText="1"/>
    </xf>
    <xf numFmtId="0" fontId="8" fillId="0" borderId="13" xfId="2" applyFont="1" applyBorder="1"/>
    <xf numFmtId="16" fontId="10" fillId="2" borderId="13" xfId="2" quotePrefix="1" applyNumberFormat="1" applyFont="1" applyFill="1" applyBorder="1" applyAlignment="1">
      <alignment horizontal="left"/>
    </xf>
    <xf numFmtId="0" fontId="10" fillId="2" borderId="13" xfId="0" applyFont="1" applyFill="1" applyBorder="1"/>
    <xf numFmtId="0" fontId="5" fillId="0" borderId="13" xfId="2" applyFont="1" applyBorder="1"/>
    <xf numFmtId="16" fontId="8" fillId="2" borderId="13" xfId="2" quotePrefix="1" applyNumberFormat="1" applyFont="1" applyFill="1" applyBorder="1" applyAlignment="1">
      <alignment horizontal="left"/>
    </xf>
    <xf numFmtId="0" fontId="8" fillId="2" borderId="13" xfId="0" applyFont="1" applyFill="1" applyBorder="1"/>
    <xf numFmtId="16" fontId="8" fillId="2" borderId="13" xfId="2" applyNumberFormat="1" applyFont="1" applyFill="1" applyBorder="1" applyAlignment="1">
      <alignment horizontal="left"/>
    </xf>
    <xf numFmtId="0" fontId="8" fillId="2" borderId="13" xfId="2" applyFont="1" applyFill="1" applyBorder="1" applyAlignment="1">
      <alignment horizontal="left"/>
    </xf>
    <xf numFmtId="3" fontId="8" fillId="2" borderId="13" xfId="0" applyNumberFormat="1" applyFont="1" applyFill="1" applyBorder="1"/>
    <xf numFmtId="0" fontId="5" fillId="2" borderId="13" xfId="2" applyFont="1" applyFill="1" applyBorder="1" applyAlignment="1">
      <alignment horizontal="left"/>
    </xf>
    <xf numFmtId="0" fontId="5" fillId="2" borderId="13" xfId="0" applyFont="1" applyFill="1" applyBorder="1"/>
    <xf numFmtId="0" fontId="5" fillId="2" borderId="13" xfId="0" applyFont="1" applyFill="1" applyBorder="1" applyAlignment="1">
      <alignment horizontal="left" wrapText="1"/>
    </xf>
    <xf numFmtId="0" fontId="11" fillId="2" borderId="13" xfId="2" applyFont="1" applyFill="1" applyBorder="1" applyAlignment="1">
      <alignment horizontal="left"/>
    </xf>
    <xf numFmtId="49" fontId="11" fillId="2" borderId="13" xfId="0" applyNumberFormat="1" applyFont="1" applyFill="1" applyBorder="1" applyAlignment="1">
      <alignment horizontal="left" wrapText="1"/>
    </xf>
    <xf numFmtId="49" fontId="17" fillId="2" borderId="13" xfId="0" applyNumberFormat="1" applyFont="1" applyFill="1" applyBorder="1" applyAlignment="1">
      <alignment horizontal="right" wrapText="1"/>
    </xf>
    <xf numFmtId="0" fontId="5" fillId="0" borderId="13" xfId="0" applyFont="1" applyBorder="1" applyAlignment="1">
      <alignment horizontal="right"/>
    </xf>
    <xf numFmtId="1" fontId="5" fillId="0" borderId="13" xfId="0" applyNumberFormat="1" applyFont="1" applyBorder="1" applyAlignment="1">
      <alignment horizontal="right"/>
    </xf>
    <xf numFmtId="1" fontId="12" fillId="2" borderId="13" xfId="1" applyNumberFormat="1" applyFont="1" applyFill="1" applyBorder="1"/>
    <xf numFmtId="49" fontId="11" fillId="2" borderId="13" xfId="0" applyNumberFormat="1" applyFont="1" applyFill="1" applyBorder="1" applyAlignment="1">
      <alignment horizontal="left"/>
    </xf>
    <xf numFmtId="1" fontId="17" fillId="2" borderId="13" xfId="1" applyNumberFormat="1" applyFont="1" applyFill="1" applyBorder="1"/>
    <xf numFmtId="49" fontId="17" fillId="2" borderId="13" xfId="0" applyNumberFormat="1" applyFont="1" applyFill="1" applyBorder="1" applyAlignment="1">
      <alignment horizontal="left"/>
    </xf>
    <xf numFmtId="0" fontId="8" fillId="0" borderId="13" xfId="0" applyFont="1" applyBorder="1" applyAlignment="1">
      <alignment horizontal="left"/>
    </xf>
    <xf numFmtId="2" fontId="5" fillId="0" borderId="13" xfId="0" applyNumberFormat="1" applyFont="1" applyBorder="1" applyAlignment="1">
      <alignment horizontal="right"/>
    </xf>
    <xf numFmtId="0" fontId="7" fillId="2" borderId="13" xfId="2" applyFont="1" applyFill="1" applyBorder="1" applyAlignment="1">
      <alignment horizontal="right"/>
    </xf>
    <xf numFmtId="0" fontId="8" fillId="2" borderId="13" xfId="0" applyFont="1" applyFill="1" applyBorder="1" applyAlignment="1">
      <alignment horizontal="left"/>
    </xf>
    <xf numFmtId="0" fontId="8" fillId="0" borderId="13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3" xfId="0" applyFont="1" applyBorder="1"/>
    <xf numFmtId="3" fontId="5" fillId="0" borderId="13" xfId="0" applyNumberFormat="1" applyFont="1" applyBorder="1" applyAlignment="1">
      <alignment horizontal="right"/>
    </xf>
    <xf numFmtId="3" fontId="5" fillId="0" borderId="13" xfId="0" applyNumberFormat="1" applyFont="1" applyBorder="1"/>
    <xf numFmtId="0" fontId="7" fillId="2" borderId="13" xfId="0" applyFont="1" applyFill="1" applyBorder="1" applyAlignment="1">
      <alignment horizontal="right"/>
    </xf>
    <xf numFmtId="0" fontId="16" fillId="0" borderId="13" xfId="0" applyFont="1" applyBorder="1" applyAlignment="1">
      <alignment horizontal="right"/>
    </xf>
    <xf numFmtId="0" fontId="5" fillId="0" borderId="13" xfId="0" applyFont="1" applyBorder="1" applyAlignment="1">
      <alignment horizontal="left"/>
    </xf>
    <xf numFmtId="0" fontId="21" fillId="0" borderId="13" xfId="0" applyFont="1" applyBorder="1" applyAlignment="1">
      <alignment horizontal="center" vertical="center"/>
    </xf>
    <xf numFmtId="1" fontId="11" fillId="2" borderId="13" xfId="1" applyNumberFormat="1" applyFont="1" applyFill="1" applyBorder="1"/>
    <xf numFmtId="1" fontId="24" fillId="2" borderId="13" xfId="1" applyNumberFormat="1" applyFont="1" applyFill="1" applyBorder="1"/>
    <xf numFmtId="49" fontId="24" fillId="2" borderId="13" xfId="0" applyNumberFormat="1" applyFont="1" applyFill="1" applyBorder="1" applyAlignment="1">
      <alignment horizontal="left"/>
    </xf>
    <xf numFmtId="0" fontId="17" fillId="0" borderId="37" xfId="0" applyFont="1" applyBorder="1" applyAlignment="1">
      <alignment wrapText="1"/>
    </xf>
    <xf numFmtId="0" fontId="17" fillId="0" borderId="38" xfId="0" applyFont="1" applyBorder="1" applyAlignment="1">
      <alignment wrapText="1"/>
    </xf>
    <xf numFmtId="0" fontId="2" fillId="0" borderId="0" xfId="0" applyFont="1"/>
    <xf numFmtId="0" fontId="15" fillId="0" borderId="0" xfId="0" applyFont="1" applyAlignment="1">
      <alignment horizontal="center"/>
    </xf>
  </cellXfs>
  <cellStyles count="3">
    <cellStyle name="Normal" xfId="0" builtinId="0"/>
    <cellStyle name="Normal_mach31" xfId="1" xr:uid="{00000000-0005-0000-0000-000001000000}"/>
    <cellStyle name="Normal_Machete buget 99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EF49C-85C5-4EB8-B330-955ABACFA1E8}">
  <dimension ref="B1:L189"/>
  <sheetViews>
    <sheetView tabSelected="1" zoomScale="146" zoomScaleNormal="146" workbookViewId="0">
      <pane xSplit="1" ySplit="7" topLeftCell="B128" activePane="bottomRight" state="frozen"/>
      <selection pane="topRight" activeCell="B1" sqref="B1"/>
      <selection pane="bottomLeft" activeCell="A9" sqref="A9"/>
      <selection pane="bottomRight" activeCell="A2" sqref="A2:XFD2"/>
    </sheetView>
  </sheetViews>
  <sheetFormatPr defaultRowHeight="12.5" x14ac:dyDescent="0.25"/>
  <cols>
    <col min="1" max="1" width="1.54296875" customWidth="1"/>
    <col min="2" max="2" width="9" customWidth="1"/>
    <col min="3" max="3" width="32.453125" customWidth="1"/>
    <col min="4" max="4" width="7" customWidth="1"/>
    <col min="5" max="5" width="7.453125" customWidth="1"/>
    <col min="6" max="6" width="7.54296875" customWidth="1"/>
    <col min="7" max="7" width="5.90625" customWidth="1"/>
    <col min="8" max="8" width="5.6328125" customWidth="1"/>
    <col min="9" max="9" width="6" customWidth="1"/>
    <col min="11" max="11" width="9.6328125" customWidth="1"/>
  </cols>
  <sheetData>
    <row r="1" spans="2:11" ht="13" x14ac:dyDescent="0.3">
      <c r="B1" s="78" t="s">
        <v>102</v>
      </c>
      <c r="G1" s="3" t="s">
        <v>111</v>
      </c>
    </row>
    <row r="2" spans="2:11" s="247" customFormat="1" ht="16.5" customHeight="1" x14ac:dyDescent="0.25">
      <c r="F2" s="248" t="s">
        <v>278</v>
      </c>
      <c r="G2" s="248"/>
      <c r="H2" s="248"/>
      <c r="I2" s="248"/>
    </row>
    <row r="3" spans="2:11" ht="8.25" customHeight="1" x14ac:dyDescent="0.25">
      <c r="F3" s="4"/>
    </row>
    <row r="4" spans="2:11" ht="13" x14ac:dyDescent="0.3">
      <c r="C4" s="1" t="s">
        <v>189</v>
      </c>
    </row>
    <row r="5" spans="2:11" ht="13" x14ac:dyDescent="0.3">
      <c r="C5" s="1" t="s">
        <v>177</v>
      </c>
    </row>
    <row r="6" spans="2:11" x14ac:dyDescent="0.25">
      <c r="G6" s="5"/>
      <c r="H6" s="5"/>
      <c r="I6" s="27" t="s">
        <v>105</v>
      </c>
    </row>
    <row r="7" spans="2:11" ht="27" customHeight="1" x14ac:dyDescent="0.25">
      <c r="B7" s="69" t="s">
        <v>0</v>
      </c>
      <c r="C7" s="69" t="s">
        <v>1</v>
      </c>
      <c r="D7" s="187" t="s">
        <v>217</v>
      </c>
      <c r="E7" s="187" t="s">
        <v>218</v>
      </c>
      <c r="F7" s="241" t="s">
        <v>219</v>
      </c>
      <c r="G7" s="189">
        <v>2025</v>
      </c>
      <c r="H7" s="189">
        <v>2026</v>
      </c>
      <c r="I7" s="189">
        <v>2027</v>
      </c>
    </row>
    <row r="8" spans="2:11" ht="11.25" customHeight="1" x14ac:dyDescent="0.25">
      <c r="B8" s="190" t="s">
        <v>107</v>
      </c>
      <c r="C8" s="191" t="s">
        <v>106</v>
      </c>
      <c r="D8" s="193">
        <f t="shared" ref="D8:I8" si="0">D9+D53</f>
        <v>17148.59</v>
      </c>
      <c r="E8" s="194">
        <f t="shared" si="0"/>
        <v>572</v>
      </c>
      <c r="F8" s="193">
        <f t="shared" si="0"/>
        <v>17720.59</v>
      </c>
      <c r="G8" s="194">
        <f t="shared" si="0"/>
        <v>7099</v>
      </c>
      <c r="H8" s="194">
        <f t="shared" si="0"/>
        <v>7111</v>
      </c>
      <c r="I8" s="194">
        <f t="shared" si="0"/>
        <v>7123</v>
      </c>
    </row>
    <row r="9" spans="2:11" ht="11.25" customHeight="1" x14ac:dyDescent="0.25">
      <c r="B9" s="195"/>
      <c r="C9" s="191" t="s">
        <v>68</v>
      </c>
      <c r="D9" s="194">
        <f>D10+D14+D17+D48+D45+D51</f>
        <v>8719</v>
      </c>
      <c r="E9" s="194">
        <f>E10+E14+E17+E48+E45+E51</f>
        <v>252</v>
      </c>
      <c r="F9" s="194">
        <f>F10+F14+F17+F48+F45+F51</f>
        <v>8971</v>
      </c>
      <c r="G9" s="194">
        <f t="shared" ref="G9:I9" si="1">G10+G14+G17+G48+G45+G51</f>
        <v>6749</v>
      </c>
      <c r="H9" s="194">
        <f t="shared" si="1"/>
        <v>6761</v>
      </c>
      <c r="I9" s="194">
        <f t="shared" si="1"/>
        <v>6773</v>
      </c>
    </row>
    <row r="10" spans="2:11" ht="11.25" customHeight="1" x14ac:dyDescent="0.25">
      <c r="B10" s="196" t="s">
        <v>4</v>
      </c>
      <c r="C10" s="191" t="s">
        <v>43</v>
      </c>
      <c r="D10" s="191">
        <f t="shared" ref="D10:I10" si="2">D11+D12+D13</f>
        <v>1529</v>
      </c>
      <c r="E10" s="191">
        <f t="shared" si="2"/>
        <v>400</v>
      </c>
      <c r="F10" s="191">
        <f t="shared" si="2"/>
        <v>1929</v>
      </c>
      <c r="G10" s="191">
        <f t="shared" si="2"/>
        <v>1574</v>
      </c>
      <c r="H10" s="191">
        <f t="shared" si="2"/>
        <v>1615</v>
      </c>
      <c r="I10" s="191">
        <f t="shared" si="2"/>
        <v>1656</v>
      </c>
    </row>
    <row r="11" spans="2:11" ht="11.25" customHeight="1" x14ac:dyDescent="0.25">
      <c r="B11" s="197" t="s">
        <v>6</v>
      </c>
      <c r="C11" s="185" t="s">
        <v>5</v>
      </c>
      <c r="D11" s="186" t="s">
        <v>191</v>
      </c>
      <c r="E11" s="186" t="s">
        <v>147</v>
      </c>
      <c r="F11" s="186">
        <f>D11+E11</f>
        <v>325</v>
      </c>
      <c r="G11" s="185">
        <v>345</v>
      </c>
      <c r="H11" s="185">
        <v>356</v>
      </c>
      <c r="I11" s="198">
        <v>366</v>
      </c>
    </row>
    <row r="12" spans="2:11" ht="21" customHeight="1" x14ac:dyDescent="0.25">
      <c r="B12" s="197" t="s">
        <v>7</v>
      </c>
      <c r="C12" s="199" t="s">
        <v>58</v>
      </c>
      <c r="D12" s="186" t="s">
        <v>192</v>
      </c>
      <c r="E12" s="186" t="s">
        <v>147</v>
      </c>
      <c r="F12" s="186">
        <f>D12+E12</f>
        <v>1204</v>
      </c>
      <c r="G12" s="185">
        <v>1229</v>
      </c>
      <c r="H12" s="185">
        <v>1259</v>
      </c>
      <c r="I12" s="185">
        <v>1290</v>
      </c>
      <c r="K12" s="2"/>
    </row>
    <row r="13" spans="2:11" ht="16.5" customHeight="1" x14ac:dyDescent="0.25">
      <c r="B13" s="197" t="s">
        <v>140</v>
      </c>
      <c r="C13" s="199" t="s">
        <v>141</v>
      </c>
      <c r="D13" s="186" t="s">
        <v>147</v>
      </c>
      <c r="E13" s="186" t="s">
        <v>266</v>
      </c>
      <c r="F13" s="186">
        <f>D13+E13</f>
        <v>400</v>
      </c>
      <c r="G13" s="185">
        <v>0</v>
      </c>
      <c r="H13" s="185">
        <v>0</v>
      </c>
      <c r="I13" s="185">
        <v>0</v>
      </c>
      <c r="K13" s="2"/>
    </row>
    <row r="14" spans="2:11" ht="11.25" customHeight="1" x14ac:dyDescent="0.25">
      <c r="B14" s="200" t="s">
        <v>8</v>
      </c>
      <c r="C14" s="201" t="s">
        <v>62</v>
      </c>
      <c r="D14" s="203">
        <f t="shared" ref="D14:I14" si="3">D15+D16</f>
        <v>4136.6000000000004</v>
      </c>
      <c r="E14" s="202">
        <f t="shared" si="3"/>
        <v>0</v>
      </c>
      <c r="F14" s="203">
        <f t="shared" si="3"/>
        <v>4136.6000000000004</v>
      </c>
      <c r="G14" s="203">
        <f t="shared" si="3"/>
        <v>3113.6</v>
      </c>
      <c r="H14" s="203">
        <f t="shared" si="3"/>
        <v>3129.6</v>
      </c>
      <c r="I14" s="203">
        <f t="shared" si="3"/>
        <v>3145.6</v>
      </c>
    </row>
    <row r="15" spans="2:11" ht="21" customHeight="1" x14ac:dyDescent="0.25">
      <c r="B15" s="204" t="s">
        <v>9</v>
      </c>
      <c r="C15" s="205" t="s">
        <v>103</v>
      </c>
      <c r="D15" s="186" t="s">
        <v>248</v>
      </c>
      <c r="E15" s="186" t="s">
        <v>147</v>
      </c>
      <c r="F15" s="186">
        <f t="shared" ref="F15:F18" si="4">D15+E15</f>
        <v>2732.6</v>
      </c>
      <c r="G15" s="185">
        <v>2098.6</v>
      </c>
      <c r="H15" s="185">
        <v>2110.6</v>
      </c>
      <c r="I15" s="206">
        <v>2122.6</v>
      </c>
    </row>
    <row r="16" spans="2:11" ht="21" customHeight="1" x14ac:dyDescent="0.25">
      <c r="B16" s="204" t="s">
        <v>10</v>
      </c>
      <c r="C16" s="207" t="s">
        <v>104</v>
      </c>
      <c r="D16" s="186" t="s">
        <v>194</v>
      </c>
      <c r="E16" s="186" t="s">
        <v>147</v>
      </c>
      <c r="F16" s="186">
        <f t="shared" si="4"/>
        <v>1404</v>
      </c>
      <c r="G16" s="185">
        <v>1015</v>
      </c>
      <c r="H16" s="185">
        <v>1019</v>
      </c>
      <c r="I16" s="198">
        <v>1023</v>
      </c>
    </row>
    <row r="17" spans="2:11" ht="11.25" customHeight="1" x14ac:dyDescent="0.25">
      <c r="B17" s="204"/>
      <c r="C17" s="208" t="s">
        <v>57</v>
      </c>
      <c r="D17" s="191">
        <f t="shared" ref="D17:H17" si="5">D18+D19+D29+D34+D35+D36+D37+D41</f>
        <v>2662.4</v>
      </c>
      <c r="E17" s="191">
        <f t="shared" si="5"/>
        <v>105</v>
      </c>
      <c r="F17" s="191">
        <f t="shared" si="5"/>
        <v>2767.4</v>
      </c>
      <c r="G17" s="191">
        <f t="shared" si="5"/>
        <v>2171.4</v>
      </c>
      <c r="H17" s="191">
        <f t="shared" si="5"/>
        <v>2126.4</v>
      </c>
      <c r="I17" s="191">
        <f>I18+I19+I29+I34+I35+I36+I37+I41</f>
        <v>2081.4</v>
      </c>
    </row>
    <row r="18" spans="2:11" ht="11.25" customHeight="1" x14ac:dyDescent="0.25">
      <c r="B18" s="209" t="s">
        <v>3</v>
      </c>
      <c r="C18" s="210" t="s">
        <v>2</v>
      </c>
      <c r="D18" s="193" t="s">
        <v>195</v>
      </c>
      <c r="E18" s="192" t="s">
        <v>147</v>
      </c>
      <c r="F18" s="192">
        <f t="shared" si="4"/>
        <v>13</v>
      </c>
      <c r="G18" s="185">
        <v>13</v>
      </c>
      <c r="H18" s="185">
        <v>13</v>
      </c>
      <c r="I18" s="185">
        <v>13</v>
      </c>
      <c r="K18" s="2"/>
    </row>
    <row r="19" spans="2:11" ht="11.25" customHeight="1" x14ac:dyDescent="0.25">
      <c r="B19" s="200" t="s">
        <v>22</v>
      </c>
      <c r="C19" s="191" t="s">
        <v>44</v>
      </c>
      <c r="D19" s="202">
        <f t="shared" ref="D19:I19" si="6">D20+D23+D27+D28</f>
        <v>795</v>
      </c>
      <c r="E19" s="191">
        <f t="shared" si="6"/>
        <v>40</v>
      </c>
      <c r="F19" s="191">
        <f t="shared" si="6"/>
        <v>835</v>
      </c>
      <c r="G19" s="191">
        <f t="shared" si="6"/>
        <v>473</v>
      </c>
      <c r="H19" s="191">
        <f t="shared" si="6"/>
        <v>483</v>
      </c>
      <c r="I19" s="191">
        <f t="shared" si="6"/>
        <v>493</v>
      </c>
    </row>
    <row r="20" spans="2:11" ht="11.25" customHeight="1" x14ac:dyDescent="0.25">
      <c r="B20" s="204" t="s">
        <v>11</v>
      </c>
      <c r="C20" s="185" t="s">
        <v>45</v>
      </c>
      <c r="D20" s="198">
        <f t="shared" ref="D20:I20" si="7">D21+D22</f>
        <v>550</v>
      </c>
      <c r="E20" s="185">
        <f t="shared" si="7"/>
        <v>40</v>
      </c>
      <c r="F20" s="185">
        <f t="shared" si="7"/>
        <v>590</v>
      </c>
      <c r="G20" s="185">
        <f t="shared" si="7"/>
        <v>287</v>
      </c>
      <c r="H20" s="185">
        <f t="shared" si="7"/>
        <v>294</v>
      </c>
      <c r="I20" s="185">
        <f t="shared" si="7"/>
        <v>301</v>
      </c>
    </row>
    <row r="21" spans="2:11" ht="11.25" customHeight="1" x14ac:dyDescent="0.25">
      <c r="B21" s="204" t="s">
        <v>12</v>
      </c>
      <c r="C21" s="211" t="s">
        <v>46</v>
      </c>
      <c r="D21" s="224" t="s">
        <v>196</v>
      </c>
      <c r="E21" s="186" t="s">
        <v>147</v>
      </c>
      <c r="F21" s="186">
        <f t="shared" ref="F21:F28" si="8">D21+E21</f>
        <v>80</v>
      </c>
      <c r="G21" s="185">
        <v>82</v>
      </c>
      <c r="H21" s="185">
        <v>84</v>
      </c>
      <c r="I21" s="185">
        <v>86</v>
      </c>
      <c r="K21" s="2"/>
    </row>
    <row r="22" spans="2:11" ht="11.25" customHeight="1" x14ac:dyDescent="0.25">
      <c r="B22" s="204" t="s">
        <v>13</v>
      </c>
      <c r="C22" s="211" t="s">
        <v>47</v>
      </c>
      <c r="D22" s="224">
        <v>470</v>
      </c>
      <c r="E22" s="186" t="s">
        <v>200</v>
      </c>
      <c r="F22" s="186">
        <f t="shared" si="8"/>
        <v>510</v>
      </c>
      <c r="G22" s="185">
        <v>205</v>
      </c>
      <c r="H22" s="185">
        <v>210</v>
      </c>
      <c r="I22" s="185">
        <v>215</v>
      </c>
      <c r="K22" s="2"/>
    </row>
    <row r="23" spans="2:11" ht="11.25" customHeight="1" x14ac:dyDescent="0.25">
      <c r="B23" s="204" t="s">
        <v>14</v>
      </c>
      <c r="C23" s="185" t="s">
        <v>48</v>
      </c>
      <c r="D23" s="198">
        <f t="shared" ref="D23:I23" si="9">D24+D25+D26</f>
        <v>203</v>
      </c>
      <c r="E23" s="185">
        <f t="shared" si="9"/>
        <v>0</v>
      </c>
      <c r="F23" s="185">
        <f t="shared" si="9"/>
        <v>203</v>
      </c>
      <c r="G23" s="185">
        <f t="shared" si="9"/>
        <v>149</v>
      </c>
      <c r="H23" s="185">
        <f t="shared" si="9"/>
        <v>152</v>
      </c>
      <c r="I23" s="185">
        <f t="shared" si="9"/>
        <v>155</v>
      </c>
      <c r="K23" s="2"/>
    </row>
    <row r="24" spans="2:11" ht="11.25" customHeight="1" x14ac:dyDescent="0.25">
      <c r="B24" s="204" t="s">
        <v>15</v>
      </c>
      <c r="C24" s="211" t="s">
        <v>49</v>
      </c>
      <c r="D24" s="224">
        <v>138</v>
      </c>
      <c r="E24" s="186" t="s">
        <v>147</v>
      </c>
      <c r="F24" s="186">
        <f t="shared" si="8"/>
        <v>138</v>
      </c>
      <c r="G24" s="185">
        <v>102</v>
      </c>
      <c r="H24" s="185">
        <v>104</v>
      </c>
      <c r="I24" s="185">
        <v>106</v>
      </c>
      <c r="K24" s="2"/>
    </row>
    <row r="25" spans="2:11" ht="11.25" customHeight="1" x14ac:dyDescent="0.25">
      <c r="B25" s="204" t="s">
        <v>16</v>
      </c>
      <c r="C25" s="211" t="s">
        <v>50</v>
      </c>
      <c r="D25" s="224" t="s">
        <v>199</v>
      </c>
      <c r="E25" s="186" t="s">
        <v>147</v>
      </c>
      <c r="F25" s="186">
        <f t="shared" si="8"/>
        <v>5</v>
      </c>
      <c r="G25" s="185">
        <v>6</v>
      </c>
      <c r="H25" s="185">
        <v>6</v>
      </c>
      <c r="I25" s="185">
        <v>6</v>
      </c>
      <c r="K25" s="2"/>
    </row>
    <row r="26" spans="2:11" ht="11.25" customHeight="1" x14ac:dyDescent="0.25">
      <c r="B26" s="204" t="s">
        <v>17</v>
      </c>
      <c r="C26" s="211" t="s">
        <v>51</v>
      </c>
      <c r="D26" s="224">
        <v>60</v>
      </c>
      <c r="E26" s="186" t="s">
        <v>147</v>
      </c>
      <c r="F26" s="186">
        <f t="shared" si="8"/>
        <v>60</v>
      </c>
      <c r="G26" s="185">
        <v>41</v>
      </c>
      <c r="H26" s="185">
        <v>42</v>
      </c>
      <c r="I26" s="185">
        <v>43</v>
      </c>
      <c r="K26" s="2"/>
    </row>
    <row r="27" spans="2:11" ht="11.25" customHeight="1" x14ac:dyDescent="0.25">
      <c r="B27" s="204" t="s">
        <v>20</v>
      </c>
      <c r="C27" s="185" t="s">
        <v>18</v>
      </c>
      <c r="D27" s="230" t="s">
        <v>201</v>
      </c>
      <c r="E27" s="186" t="s">
        <v>147</v>
      </c>
      <c r="F27" s="186">
        <f t="shared" si="8"/>
        <v>12</v>
      </c>
      <c r="G27" s="185">
        <v>12</v>
      </c>
      <c r="H27" s="185">
        <v>12</v>
      </c>
      <c r="I27" s="185">
        <v>12</v>
      </c>
    </row>
    <row r="28" spans="2:11" ht="11.25" customHeight="1" x14ac:dyDescent="0.25">
      <c r="B28" s="204" t="s">
        <v>21</v>
      </c>
      <c r="C28" s="185" t="s">
        <v>19</v>
      </c>
      <c r="D28" s="230" t="s">
        <v>202</v>
      </c>
      <c r="E28" s="186" t="s">
        <v>147</v>
      </c>
      <c r="F28" s="186">
        <f t="shared" si="8"/>
        <v>30</v>
      </c>
      <c r="G28" s="185">
        <v>25</v>
      </c>
      <c r="H28" s="185">
        <v>25</v>
      </c>
      <c r="I28" s="185">
        <v>25</v>
      </c>
    </row>
    <row r="29" spans="2:11" ht="11.25" customHeight="1" x14ac:dyDescent="0.25">
      <c r="B29" s="200">
        <v>16.02</v>
      </c>
      <c r="C29" s="191" t="s">
        <v>55</v>
      </c>
      <c r="D29" s="202">
        <f t="shared" ref="D29:I29" si="10">D30</f>
        <v>240</v>
      </c>
      <c r="E29" s="192" t="s">
        <v>147</v>
      </c>
      <c r="F29" s="191">
        <f t="shared" si="10"/>
        <v>240</v>
      </c>
      <c r="G29" s="191">
        <f t="shared" si="10"/>
        <v>192</v>
      </c>
      <c r="H29" s="191">
        <f t="shared" si="10"/>
        <v>194</v>
      </c>
      <c r="I29" s="191">
        <f t="shared" si="10"/>
        <v>196</v>
      </c>
    </row>
    <row r="30" spans="2:11" ht="11.25" customHeight="1" x14ac:dyDescent="0.25">
      <c r="B30" s="197" t="s">
        <v>23</v>
      </c>
      <c r="C30" s="185" t="s">
        <v>52</v>
      </c>
      <c r="D30" s="185">
        <f>D31+D32+D33</f>
        <v>240</v>
      </c>
      <c r="E30" s="186" t="s">
        <v>147</v>
      </c>
      <c r="F30" s="185">
        <f>F31+F32+F33</f>
        <v>240</v>
      </c>
      <c r="G30" s="185">
        <f t="shared" ref="G30:I30" si="11">G31+G32+G33</f>
        <v>192</v>
      </c>
      <c r="H30" s="185">
        <f t="shared" si="11"/>
        <v>194</v>
      </c>
      <c r="I30" s="185">
        <f t="shared" si="11"/>
        <v>196</v>
      </c>
    </row>
    <row r="31" spans="2:11" ht="11.25" customHeight="1" x14ac:dyDescent="0.25">
      <c r="B31" s="197" t="s">
        <v>24</v>
      </c>
      <c r="C31" s="207" t="s">
        <v>115</v>
      </c>
      <c r="D31" s="186" t="s">
        <v>203</v>
      </c>
      <c r="E31" s="186" t="s">
        <v>147</v>
      </c>
      <c r="F31" s="186">
        <f t="shared" ref="F31:F59" si="12">D31+E31</f>
        <v>193</v>
      </c>
      <c r="G31" s="185">
        <v>145</v>
      </c>
      <c r="H31" s="185">
        <v>147</v>
      </c>
      <c r="I31" s="185">
        <v>149</v>
      </c>
    </row>
    <row r="32" spans="2:11" ht="11.25" customHeight="1" x14ac:dyDescent="0.25">
      <c r="B32" s="197" t="s">
        <v>25</v>
      </c>
      <c r="C32" s="207" t="s">
        <v>116</v>
      </c>
      <c r="D32" s="186" t="s">
        <v>204</v>
      </c>
      <c r="E32" s="186" t="s">
        <v>147</v>
      </c>
      <c r="F32" s="186">
        <f t="shared" si="12"/>
        <v>45</v>
      </c>
      <c r="G32" s="185">
        <v>45</v>
      </c>
      <c r="H32" s="185">
        <v>45</v>
      </c>
      <c r="I32" s="185">
        <v>45</v>
      </c>
    </row>
    <row r="33" spans="2:9" ht="11.25" customHeight="1" x14ac:dyDescent="0.25">
      <c r="B33" s="197" t="s">
        <v>113</v>
      </c>
      <c r="C33" s="207" t="s">
        <v>114</v>
      </c>
      <c r="D33" s="186" t="s">
        <v>205</v>
      </c>
      <c r="E33" s="186" t="s">
        <v>147</v>
      </c>
      <c r="F33" s="186">
        <f t="shared" si="12"/>
        <v>2</v>
      </c>
      <c r="G33" s="185">
        <v>2</v>
      </c>
      <c r="H33" s="185">
        <v>2</v>
      </c>
      <c r="I33" s="185">
        <v>2</v>
      </c>
    </row>
    <row r="34" spans="2:9" ht="11.25" customHeight="1" x14ac:dyDescent="0.25">
      <c r="B34" s="212" t="s">
        <v>27</v>
      </c>
      <c r="C34" s="213" t="s">
        <v>26</v>
      </c>
      <c r="D34" s="192" t="s">
        <v>198</v>
      </c>
      <c r="E34" s="192" t="s">
        <v>147</v>
      </c>
      <c r="F34" s="192">
        <f t="shared" si="12"/>
        <v>100</v>
      </c>
      <c r="G34" s="191">
        <v>102</v>
      </c>
      <c r="H34" s="191">
        <v>104</v>
      </c>
      <c r="I34" s="191">
        <v>106</v>
      </c>
    </row>
    <row r="35" spans="2:9" ht="11.25" customHeight="1" x14ac:dyDescent="0.25">
      <c r="B35" s="214" t="s">
        <v>138</v>
      </c>
      <c r="C35" s="213" t="s">
        <v>139</v>
      </c>
      <c r="D35" s="192" t="s">
        <v>183</v>
      </c>
      <c r="E35" s="192" t="s">
        <v>147</v>
      </c>
      <c r="F35" s="192">
        <f t="shared" si="12"/>
        <v>1</v>
      </c>
      <c r="G35" s="191">
        <v>1</v>
      </c>
      <c r="H35" s="191">
        <v>1</v>
      </c>
      <c r="I35" s="191">
        <v>1</v>
      </c>
    </row>
    <row r="36" spans="2:9" ht="11.25" customHeight="1" x14ac:dyDescent="0.25">
      <c r="B36" s="215" t="s">
        <v>29</v>
      </c>
      <c r="C36" s="216" t="s">
        <v>28</v>
      </c>
      <c r="D36" s="192" t="s">
        <v>205</v>
      </c>
      <c r="E36" s="192" t="s">
        <v>147</v>
      </c>
      <c r="F36" s="192">
        <f t="shared" si="12"/>
        <v>2</v>
      </c>
      <c r="G36" s="191">
        <v>2</v>
      </c>
      <c r="H36" s="191">
        <v>2</v>
      </c>
      <c r="I36" s="191">
        <v>2</v>
      </c>
    </row>
    <row r="37" spans="2:9" ht="11.25" customHeight="1" x14ac:dyDescent="0.25">
      <c r="B37" s="215" t="s">
        <v>34</v>
      </c>
      <c r="C37" s="216" t="s">
        <v>53</v>
      </c>
      <c r="D37" s="191">
        <f t="shared" ref="D37:I37" si="13">D38+D39+D40</f>
        <v>1178</v>
      </c>
      <c r="E37" s="191">
        <f t="shared" si="13"/>
        <v>65</v>
      </c>
      <c r="F37" s="191">
        <f t="shared" si="13"/>
        <v>1243</v>
      </c>
      <c r="G37" s="191">
        <f t="shared" si="13"/>
        <v>1075</v>
      </c>
      <c r="H37" s="191">
        <f t="shared" si="13"/>
        <v>1016</v>
      </c>
      <c r="I37" s="191">
        <f t="shared" si="13"/>
        <v>957</v>
      </c>
    </row>
    <row r="38" spans="2:9" ht="11.25" customHeight="1" x14ac:dyDescent="0.25">
      <c r="B38" s="217" t="s">
        <v>31</v>
      </c>
      <c r="C38" s="218" t="s">
        <v>59</v>
      </c>
      <c r="D38" s="186" t="s">
        <v>261</v>
      </c>
      <c r="E38" s="186" t="s">
        <v>277</v>
      </c>
      <c r="F38" s="186">
        <f t="shared" si="12"/>
        <v>1221</v>
      </c>
      <c r="G38" s="185">
        <v>1053</v>
      </c>
      <c r="H38" s="185">
        <v>994</v>
      </c>
      <c r="I38" s="185">
        <v>935</v>
      </c>
    </row>
    <row r="39" spans="2:9" ht="11.25" customHeight="1" x14ac:dyDescent="0.25">
      <c r="B39" s="217" t="s">
        <v>32</v>
      </c>
      <c r="C39" s="219" t="s">
        <v>60</v>
      </c>
      <c r="D39" s="186" t="s">
        <v>205</v>
      </c>
      <c r="E39" s="186" t="s">
        <v>147</v>
      </c>
      <c r="F39" s="186">
        <f t="shared" si="12"/>
        <v>2</v>
      </c>
      <c r="G39" s="185">
        <v>2</v>
      </c>
      <c r="H39" s="185">
        <v>2</v>
      </c>
      <c r="I39" s="185">
        <v>2</v>
      </c>
    </row>
    <row r="40" spans="2:9" ht="11.25" customHeight="1" x14ac:dyDescent="0.25">
      <c r="B40" s="217" t="s">
        <v>33</v>
      </c>
      <c r="C40" s="218" t="s">
        <v>30</v>
      </c>
      <c r="D40" s="186" t="s">
        <v>207</v>
      </c>
      <c r="E40" s="186" t="s">
        <v>147</v>
      </c>
      <c r="F40" s="186">
        <f t="shared" si="12"/>
        <v>20</v>
      </c>
      <c r="G40" s="185">
        <v>20</v>
      </c>
      <c r="H40" s="185">
        <v>20</v>
      </c>
      <c r="I40" s="185">
        <v>20</v>
      </c>
    </row>
    <row r="41" spans="2:9" ht="11.25" customHeight="1" x14ac:dyDescent="0.25">
      <c r="B41" s="215">
        <v>36.020000000000003</v>
      </c>
      <c r="C41" s="213" t="s">
        <v>117</v>
      </c>
      <c r="D41" s="191">
        <f>D42+D43+D44</f>
        <v>333.4</v>
      </c>
      <c r="E41" s="191">
        <f>E42+E43+E44</f>
        <v>0</v>
      </c>
      <c r="F41" s="191">
        <f>F42+F43+F44</f>
        <v>333.4</v>
      </c>
      <c r="G41" s="191">
        <f t="shared" ref="G41:I41" si="14">G42+G43+G44</f>
        <v>313.39999999999998</v>
      </c>
      <c r="H41" s="191">
        <f t="shared" si="14"/>
        <v>313.39999999999998</v>
      </c>
      <c r="I41" s="191">
        <f t="shared" si="14"/>
        <v>313.39999999999998</v>
      </c>
    </row>
    <row r="42" spans="2:9" ht="11.25" customHeight="1" x14ac:dyDescent="0.25">
      <c r="B42" s="217" t="s">
        <v>125</v>
      </c>
      <c r="C42" s="218" t="s">
        <v>124</v>
      </c>
      <c r="D42" s="186" t="s">
        <v>196</v>
      </c>
      <c r="E42" s="186" t="s">
        <v>147</v>
      </c>
      <c r="F42" s="186">
        <f t="shared" si="12"/>
        <v>80</v>
      </c>
      <c r="G42" s="185">
        <v>80</v>
      </c>
      <c r="H42" s="185">
        <v>80</v>
      </c>
      <c r="I42" s="185">
        <v>80</v>
      </c>
    </row>
    <row r="43" spans="2:9" ht="11.25" customHeight="1" x14ac:dyDescent="0.25">
      <c r="B43" s="217" t="s">
        <v>165</v>
      </c>
      <c r="C43" s="218" t="s">
        <v>157</v>
      </c>
      <c r="D43" s="186" t="s">
        <v>208</v>
      </c>
      <c r="E43" s="186" t="s">
        <v>147</v>
      </c>
      <c r="F43" s="186">
        <f t="shared" si="12"/>
        <v>3</v>
      </c>
      <c r="G43" s="185">
        <v>3</v>
      </c>
      <c r="H43" s="185">
        <v>3</v>
      </c>
      <c r="I43" s="185">
        <v>3</v>
      </c>
    </row>
    <row r="44" spans="2:9" ht="11.25" customHeight="1" x14ac:dyDescent="0.25">
      <c r="B44" s="217" t="s">
        <v>36</v>
      </c>
      <c r="C44" s="218" t="s">
        <v>35</v>
      </c>
      <c r="D44" s="186" t="s">
        <v>216</v>
      </c>
      <c r="E44" s="186" t="s">
        <v>147</v>
      </c>
      <c r="F44" s="186">
        <f t="shared" si="12"/>
        <v>250.4</v>
      </c>
      <c r="G44" s="185">
        <v>230.4</v>
      </c>
      <c r="H44" s="185">
        <v>230.4</v>
      </c>
      <c r="I44" s="185">
        <v>230.4</v>
      </c>
    </row>
    <row r="45" spans="2:9" ht="11.25" customHeight="1" x14ac:dyDescent="0.25">
      <c r="B45" s="215" t="s">
        <v>38</v>
      </c>
      <c r="C45" s="216" t="s">
        <v>54</v>
      </c>
      <c r="D45" s="192">
        <f t="shared" ref="D45:I45" si="15">D46+D47</f>
        <v>-8</v>
      </c>
      <c r="E45" s="192">
        <f t="shared" si="15"/>
        <v>-253</v>
      </c>
      <c r="F45" s="192">
        <f t="shared" si="15"/>
        <v>-261</v>
      </c>
      <c r="G45" s="192">
        <f t="shared" si="15"/>
        <v>-350</v>
      </c>
      <c r="H45" s="192">
        <f t="shared" si="15"/>
        <v>-350</v>
      </c>
      <c r="I45" s="192">
        <f t="shared" si="15"/>
        <v>-350</v>
      </c>
    </row>
    <row r="46" spans="2:9" ht="11.25" customHeight="1" x14ac:dyDescent="0.25">
      <c r="B46" s="217" t="s">
        <v>39</v>
      </c>
      <c r="C46" s="218" t="s">
        <v>37</v>
      </c>
      <c r="D46" s="186" t="s">
        <v>147</v>
      </c>
      <c r="E46" s="186" t="s">
        <v>147</v>
      </c>
      <c r="F46" s="186">
        <f t="shared" si="12"/>
        <v>0</v>
      </c>
      <c r="G46" s="185">
        <v>0</v>
      </c>
      <c r="H46" s="185">
        <v>0</v>
      </c>
      <c r="I46" s="185">
        <v>0</v>
      </c>
    </row>
    <row r="47" spans="2:9" ht="11.25" customHeight="1" x14ac:dyDescent="0.25">
      <c r="B47" s="220" t="s">
        <v>40</v>
      </c>
      <c r="C47" s="221" t="s">
        <v>61</v>
      </c>
      <c r="D47" s="186" t="s">
        <v>258</v>
      </c>
      <c r="E47" s="186" t="s">
        <v>275</v>
      </c>
      <c r="F47" s="186">
        <f t="shared" si="12"/>
        <v>-261</v>
      </c>
      <c r="G47" s="223">
        <v>-350</v>
      </c>
      <c r="H47" s="223">
        <v>-350</v>
      </c>
      <c r="I47" s="185">
        <v>-350</v>
      </c>
    </row>
    <row r="48" spans="2:9" ht="11.25" customHeight="1" x14ac:dyDescent="0.25">
      <c r="B48" s="215" t="s">
        <v>41</v>
      </c>
      <c r="C48" s="213" t="s">
        <v>56</v>
      </c>
      <c r="D48" s="191">
        <f>D49+D50</f>
        <v>239</v>
      </c>
      <c r="E48" s="191">
        <f>E49+E50</f>
        <v>0</v>
      </c>
      <c r="F48" s="191">
        <f>F49+F50</f>
        <v>239</v>
      </c>
      <c r="G48" s="191">
        <f t="shared" ref="G48:I48" si="16">G49+G50</f>
        <v>240</v>
      </c>
      <c r="H48" s="191">
        <f t="shared" si="16"/>
        <v>240</v>
      </c>
      <c r="I48" s="191">
        <f t="shared" si="16"/>
        <v>240</v>
      </c>
    </row>
    <row r="49" spans="2:9" ht="11.25" customHeight="1" x14ac:dyDescent="0.25">
      <c r="B49" s="217" t="s">
        <v>42</v>
      </c>
      <c r="C49" s="218" t="s">
        <v>67</v>
      </c>
      <c r="D49" s="186" t="s">
        <v>209</v>
      </c>
      <c r="E49" s="186" t="s">
        <v>147</v>
      </c>
      <c r="F49" s="186">
        <f t="shared" si="12"/>
        <v>150</v>
      </c>
      <c r="G49" s="185">
        <v>150</v>
      </c>
      <c r="H49" s="185">
        <v>150</v>
      </c>
      <c r="I49" s="185">
        <v>150</v>
      </c>
    </row>
    <row r="50" spans="2:9" ht="11.25" customHeight="1" x14ac:dyDescent="0.25">
      <c r="B50" s="217" t="s">
        <v>166</v>
      </c>
      <c r="C50" s="218" t="s">
        <v>167</v>
      </c>
      <c r="D50" s="186" t="s">
        <v>210</v>
      </c>
      <c r="E50" s="186" t="s">
        <v>147</v>
      </c>
      <c r="F50" s="186">
        <f t="shared" si="12"/>
        <v>89</v>
      </c>
      <c r="G50" s="185">
        <v>90</v>
      </c>
      <c r="H50" s="185">
        <v>90</v>
      </c>
      <c r="I50" s="185">
        <v>90</v>
      </c>
    </row>
    <row r="51" spans="2:9" ht="11.25" customHeight="1" x14ac:dyDescent="0.25">
      <c r="B51" s="215">
        <v>43.02</v>
      </c>
      <c r="C51" s="213" t="s">
        <v>169</v>
      </c>
      <c r="D51" s="194" t="str">
        <f t="shared" ref="D51:I51" si="17">D52</f>
        <v>160</v>
      </c>
      <c r="E51" s="194">
        <f t="shared" si="17"/>
        <v>0</v>
      </c>
      <c r="F51" s="194">
        <f t="shared" si="17"/>
        <v>160</v>
      </c>
      <c r="G51" s="194">
        <f t="shared" si="17"/>
        <v>0</v>
      </c>
      <c r="H51" s="194">
        <f t="shared" si="17"/>
        <v>0</v>
      </c>
      <c r="I51" s="194">
        <f t="shared" si="17"/>
        <v>0</v>
      </c>
    </row>
    <row r="52" spans="2:9" ht="11.25" customHeight="1" x14ac:dyDescent="0.25">
      <c r="B52" s="217" t="s">
        <v>168</v>
      </c>
      <c r="C52" s="218" t="s">
        <v>176</v>
      </c>
      <c r="D52" s="186" t="s">
        <v>211</v>
      </c>
      <c r="E52" s="224">
        <v>0</v>
      </c>
      <c r="F52" s="186">
        <f t="shared" si="12"/>
        <v>160</v>
      </c>
      <c r="G52" s="198">
        <v>0</v>
      </c>
      <c r="H52" s="198">
        <v>0</v>
      </c>
      <c r="I52" s="198">
        <v>0</v>
      </c>
    </row>
    <row r="53" spans="2:9" ht="11.25" customHeight="1" x14ac:dyDescent="0.25">
      <c r="B53" s="195"/>
      <c r="C53" s="191" t="s">
        <v>71</v>
      </c>
      <c r="D53" s="193">
        <f>D54+D55+D56+D57+D58+D59</f>
        <v>8429.59</v>
      </c>
      <c r="E53" s="194">
        <f>E54+E55+E56+E57+E58+E59</f>
        <v>320</v>
      </c>
      <c r="F53" s="193">
        <f t="shared" ref="F53:I53" si="18">F54+F55+F56+F57+F58+F59</f>
        <v>8749.59</v>
      </c>
      <c r="G53" s="194">
        <f t="shared" si="18"/>
        <v>350</v>
      </c>
      <c r="H53" s="194">
        <f t="shared" si="18"/>
        <v>350</v>
      </c>
      <c r="I53" s="194">
        <f t="shared" si="18"/>
        <v>350</v>
      </c>
    </row>
    <row r="54" spans="2:9" ht="11.25" customHeight="1" x14ac:dyDescent="0.25">
      <c r="B54" s="242" t="s">
        <v>70</v>
      </c>
      <c r="C54" s="226" t="s">
        <v>69</v>
      </c>
      <c r="D54" s="186" t="s">
        <v>259</v>
      </c>
      <c r="E54" s="186" t="s">
        <v>276</v>
      </c>
      <c r="F54" s="186">
        <f t="shared" si="12"/>
        <v>261</v>
      </c>
      <c r="G54" s="185">
        <v>350</v>
      </c>
      <c r="H54" s="185">
        <v>350</v>
      </c>
      <c r="I54" s="185">
        <v>350</v>
      </c>
    </row>
    <row r="55" spans="2:9" ht="11.25" customHeight="1" x14ac:dyDescent="0.25">
      <c r="B55" s="243" t="s">
        <v>255</v>
      </c>
      <c r="C55" s="244" t="s">
        <v>256</v>
      </c>
      <c r="D55" s="186" t="s">
        <v>195</v>
      </c>
      <c r="E55" s="186" t="s">
        <v>267</v>
      </c>
      <c r="F55" s="186">
        <f t="shared" si="12"/>
        <v>80</v>
      </c>
      <c r="G55" s="185">
        <v>0</v>
      </c>
      <c r="H55" s="185">
        <v>0</v>
      </c>
      <c r="I55" s="185">
        <v>0</v>
      </c>
    </row>
    <row r="56" spans="2:9" ht="11.25" customHeight="1" x14ac:dyDescent="0.25">
      <c r="B56" s="243" t="s">
        <v>175</v>
      </c>
      <c r="C56" s="244" t="s">
        <v>170</v>
      </c>
      <c r="D56" s="186" t="s">
        <v>212</v>
      </c>
      <c r="E56" s="186" t="s">
        <v>147</v>
      </c>
      <c r="F56" s="186">
        <f t="shared" si="12"/>
        <v>310</v>
      </c>
      <c r="G56" s="185">
        <v>0</v>
      </c>
      <c r="H56" s="185">
        <v>0</v>
      </c>
      <c r="I56" s="185">
        <v>0</v>
      </c>
    </row>
    <row r="57" spans="2:9" ht="12" customHeight="1" x14ac:dyDescent="0.25">
      <c r="B57" s="227" t="s">
        <v>136</v>
      </c>
      <c r="C57" s="228" t="s">
        <v>137</v>
      </c>
      <c r="D57" s="186" t="s">
        <v>213</v>
      </c>
      <c r="E57" s="186" t="s">
        <v>147</v>
      </c>
      <c r="F57" s="186">
        <f t="shared" si="12"/>
        <v>140</v>
      </c>
      <c r="G57" s="185">
        <v>0</v>
      </c>
      <c r="H57" s="185">
        <v>0</v>
      </c>
      <c r="I57" s="185">
        <v>0</v>
      </c>
    </row>
    <row r="58" spans="2:9" ht="12" customHeight="1" x14ac:dyDescent="0.25">
      <c r="B58" s="227" t="s">
        <v>180</v>
      </c>
      <c r="C58" s="228" t="s">
        <v>181</v>
      </c>
      <c r="D58" s="186" t="s">
        <v>214</v>
      </c>
      <c r="E58" s="186" t="s">
        <v>147</v>
      </c>
      <c r="F58" s="186">
        <f t="shared" si="12"/>
        <v>5436</v>
      </c>
      <c r="G58" s="185">
        <v>0</v>
      </c>
      <c r="H58" s="185">
        <v>0</v>
      </c>
      <c r="I58" s="185">
        <v>0</v>
      </c>
    </row>
    <row r="59" spans="2:9" ht="12" customHeight="1" x14ac:dyDescent="0.25">
      <c r="B59" s="227" t="s">
        <v>171</v>
      </c>
      <c r="C59" s="228" t="s">
        <v>172</v>
      </c>
      <c r="D59" s="186" t="s">
        <v>215</v>
      </c>
      <c r="E59" s="186" t="s">
        <v>147</v>
      </c>
      <c r="F59" s="186">
        <f t="shared" si="12"/>
        <v>2522.59</v>
      </c>
      <c r="G59" s="185">
        <v>0</v>
      </c>
      <c r="H59" s="185">
        <v>0</v>
      </c>
      <c r="I59" s="185">
        <v>0</v>
      </c>
    </row>
    <row r="60" spans="2:9" ht="12.75" customHeight="1" x14ac:dyDescent="0.25">
      <c r="B60" s="229">
        <v>49.02</v>
      </c>
      <c r="C60" s="191" t="s">
        <v>72</v>
      </c>
      <c r="D60" s="203">
        <f t="shared" ref="D60:I60" si="19">D69+D76+D79+D83+D87+D90+D101+D105+D113+D120+D125+D130+D135+D138+D141+D144+D151</f>
        <v>21725.45</v>
      </c>
      <c r="E60" s="202">
        <f t="shared" si="19"/>
        <v>572</v>
      </c>
      <c r="F60" s="203">
        <f t="shared" si="19"/>
        <v>22297.450000000004</v>
      </c>
      <c r="G60" s="202">
        <f t="shared" si="19"/>
        <v>7099</v>
      </c>
      <c r="H60" s="202">
        <f t="shared" si="19"/>
        <v>7111</v>
      </c>
      <c r="I60" s="202">
        <f t="shared" si="19"/>
        <v>7123</v>
      </c>
    </row>
    <row r="61" spans="2:9" x14ac:dyDescent="0.25">
      <c r="B61" s="185"/>
      <c r="C61" s="191" t="s">
        <v>73</v>
      </c>
      <c r="D61" s="202">
        <f t="shared" ref="D61:I61" si="20">D70+D77+D80+D84+D88+D91+D102+D106+D114+D121+D126+D131+D136+D142+D145+D152</f>
        <v>8719</v>
      </c>
      <c r="E61" s="202">
        <f t="shared" si="20"/>
        <v>252</v>
      </c>
      <c r="F61" s="203">
        <f t="shared" si="20"/>
        <v>8971</v>
      </c>
      <c r="G61" s="202">
        <f t="shared" si="20"/>
        <v>6749</v>
      </c>
      <c r="H61" s="202">
        <f t="shared" si="20"/>
        <v>6761</v>
      </c>
      <c r="I61" s="202">
        <f t="shared" si="20"/>
        <v>6773</v>
      </c>
    </row>
    <row r="62" spans="2:9" x14ac:dyDescent="0.25">
      <c r="B62" s="185">
        <v>10</v>
      </c>
      <c r="C62" s="185" t="s">
        <v>74</v>
      </c>
      <c r="D62" s="198">
        <f t="shared" ref="D62:I62" si="21">D71+D81+D85+D92+D103+D115</f>
        <v>3274</v>
      </c>
      <c r="E62" s="206">
        <f t="shared" si="21"/>
        <v>5.72</v>
      </c>
      <c r="F62" s="206">
        <f t="shared" si="21"/>
        <v>3279.72</v>
      </c>
      <c r="G62" s="198">
        <f t="shared" si="21"/>
        <v>3349</v>
      </c>
      <c r="H62" s="198">
        <f t="shared" si="21"/>
        <v>3349</v>
      </c>
      <c r="I62" s="198">
        <f t="shared" si="21"/>
        <v>3349</v>
      </c>
    </row>
    <row r="63" spans="2:9" x14ac:dyDescent="0.25">
      <c r="B63" s="185">
        <v>20</v>
      </c>
      <c r="C63" s="185" t="s">
        <v>75</v>
      </c>
      <c r="D63" s="198">
        <f t="shared" ref="D63:I63" si="22">D72+D82+D86+D89+D93+D97+D104+D107+D119+D122+D127+D132+D137+D143+D146+D153</f>
        <v>2836</v>
      </c>
      <c r="E63" s="198">
        <f t="shared" si="22"/>
        <v>242</v>
      </c>
      <c r="F63" s="198">
        <f t="shared" si="22"/>
        <v>3078</v>
      </c>
      <c r="G63" s="198">
        <f t="shared" si="22"/>
        <v>1666</v>
      </c>
      <c r="H63" s="198">
        <f t="shared" si="22"/>
        <v>1673</v>
      </c>
      <c r="I63" s="198">
        <f t="shared" si="22"/>
        <v>1680</v>
      </c>
    </row>
    <row r="64" spans="2:9" x14ac:dyDescent="0.25">
      <c r="B64" s="223" t="s">
        <v>101</v>
      </c>
      <c r="C64" s="185" t="s">
        <v>76</v>
      </c>
      <c r="D64" s="198">
        <f t="shared" ref="D64:E64" si="23">D78+D94+D95+D96+D108+D109+D116+D117+D118</f>
        <v>2609</v>
      </c>
      <c r="E64" s="198">
        <f t="shared" si="23"/>
        <v>10</v>
      </c>
      <c r="F64" s="198">
        <f>F78+F94+F95+F96+F108+F109+F116+F117+F118</f>
        <v>2619</v>
      </c>
      <c r="G64" s="198">
        <f t="shared" ref="G64:I64" si="24">G78+G94+G95+G96+G108+G109+G116+G117+G118</f>
        <v>1734</v>
      </c>
      <c r="H64" s="198">
        <f t="shared" si="24"/>
        <v>1739</v>
      </c>
      <c r="I64" s="198">
        <f t="shared" si="24"/>
        <v>1744</v>
      </c>
    </row>
    <row r="65" spans="2:12" x14ac:dyDescent="0.25">
      <c r="B65" s="185">
        <v>85</v>
      </c>
      <c r="C65" s="185" t="s">
        <v>272</v>
      </c>
      <c r="D65" s="198">
        <v>0</v>
      </c>
      <c r="E65" s="224" t="str">
        <f>E73</f>
        <v>-5.72</v>
      </c>
      <c r="F65" s="206">
        <v>-5.72</v>
      </c>
      <c r="G65" s="198">
        <v>0</v>
      </c>
      <c r="H65" s="198">
        <v>0</v>
      </c>
      <c r="I65" s="198">
        <v>0</v>
      </c>
    </row>
    <row r="66" spans="2:12" x14ac:dyDescent="0.25">
      <c r="B66" s="185"/>
      <c r="C66" s="191" t="s">
        <v>77</v>
      </c>
      <c r="D66" s="203">
        <f t="shared" ref="D66:I66" si="25">D74+D98+D110+D123+D128+D133+D139+D148</f>
        <v>13006.45</v>
      </c>
      <c r="E66" s="202">
        <f t="shared" si="25"/>
        <v>320</v>
      </c>
      <c r="F66" s="203">
        <f t="shared" si="25"/>
        <v>13326.45</v>
      </c>
      <c r="G66" s="202">
        <f t="shared" si="25"/>
        <v>350</v>
      </c>
      <c r="H66" s="202">
        <f t="shared" si="25"/>
        <v>350</v>
      </c>
      <c r="I66" s="202">
        <f t="shared" si="25"/>
        <v>350</v>
      </c>
    </row>
    <row r="67" spans="2:12" x14ac:dyDescent="0.25">
      <c r="B67" s="185">
        <v>60</v>
      </c>
      <c r="C67" s="185" t="s">
        <v>162</v>
      </c>
      <c r="D67" s="230">
        <f t="shared" ref="D67:E67" si="26">D99+D149</f>
        <v>2623.45</v>
      </c>
      <c r="E67" s="230">
        <f t="shared" si="26"/>
        <v>-100.86</v>
      </c>
      <c r="F67" s="230">
        <f>F99+F149</f>
        <v>2522.59</v>
      </c>
      <c r="G67" s="224">
        <f t="shared" ref="G67:I67" si="27">G99+G149</f>
        <v>0</v>
      </c>
      <c r="H67" s="224">
        <f t="shared" si="27"/>
        <v>0</v>
      </c>
      <c r="I67" s="224">
        <f t="shared" si="27"/>
        <v>0</v>
      </c>
    </row>
    <row r="68" spans="2:12" x14ac:dyDescent="0.25">
      <c r="B68" s="185">
        <v>70</v>
      </c>
      <c r="C68" s="185" t="s">
        <v>78</v>
      </c>
      <c r="D68" s="206">
        <f t="shared" ref="D68:I68" si="28">D75+D100+D112+D124+D129+D134+D150</f>
        <v>10383</v>
      </c>
      <c r="E68" s="198">
        <f t="shared" si="28"/>
        <v>420.86</v>
      </c>
      <c r="F68" s="206">
        <f t="shared" si="28"/>
        <v>10803.86</v>
      </c>
      <c r="G68" s="198">
        <f t="shared" si="28"/>
        <v>350</v>
      </c>
      <c r="H68" s="198">
        <f t="shared" si="28"/>
        <v>350</v>
      </c>
      <c r="I68" s="198">
        <f t="shared" si="28"/>
        <v>350</v>
      </c>
    </row>
    <row r="69" spans="2:12" x14ac:dyDescent="0.25">
      <c r="B69" s="231" t="s">
        <v>80</v>
      </c>
      <c r="C69" s="232" t="s">
        <v>79</v>
      </c>
      <c r="D69" s="191">
        <f t="shared" ref="D69:I69" si="29">D70+D74</f>
        <v>5170</v>
      </c>
      <c r="E69" s="191">
        <f t="shared" si="29"/>
        <v>10</v>
      </c>
      <c r="F69" s="191">
        <f t="shared" si="29"/>
        <v>5180</v>
      </c>
      <c r="G69" s="191">
        <f t="shared" si="29"/>
        <v>2880</v>
      </c>
      <c r="H69" s="191">
        <f t="shared" si="29"/>
        <v>2880</v>
      </c>
      <c r="I69" s="191">
        <f t="shared" si="29"/>
        <v>2880</v>
      </c>
    </row>
    <row r="70" spans="2:12" x14ac:dyDescent="0.25">
      <c r="B70" s="185"/>
      <c r="C70" s="185" t="s">
        <v>73</v>
      </c>
      <c r="D70" s="185">
        <f t="shared" ref="D70:I70" si="30">D71+D72</f>
        <v>3160</v>
      </c>
      <c r="E70" s="186">
        <f>E71+E72+E73</f>
        <v>0</v>
      </c>
      <c r="F70" s="186">
        <f>F71+F72+F73</f>
        <v>3160</v>
      </c>
      <c r="G70" s="185">
        <f t="shared" si="30"/>
        <v>2880</v>
      </c>
      <c r="H70" s="185">
        <f t="shared" si="30"/>
        <v>2880</v>
      </c>
      <c r="I70" s="185">
        <f t="shared" si="30"/>
        <v>2880</v>
      </c>
    </row>
    <row r="71" spans="2:12" x14ac:dyDescent="0.25">
      <c r="B71" s="185">
        <v>10</v>
      </c>
      <c r="C71" s="185" t="s">
        <v>74</v>
      </c>
      <c r="D71" s="186" t="s">
        <v>220</v>
      </c>
      <c r="E71" s="186" t="s">
        <v>274</v>
      </c>
      <c r="F71" s="186">
        <f t="shared" ref="F71:F75" si="31">D71+E71</f>
        <v>2165.7199999999998</v>
      </c>
      <c r="G71" s="185">
        <v>2160</v>
      </c>
      <c r="H71" s="185">
        <v>2160</v>
      </c>
      <c r="I71" s="185">
        <v>2160</v>
      </c>
    </row>
    <row r="72" spans="2:12" x14ac:dyDescent="0.25">
      <c r="B72" s="185">
        <v>20</v>
      </c>
      <c r="C72" s="185" t="s">
        <v>75</v>
      </c>
      <c r="D72" s="186" t="s">
        <v>250</v>
      </c>
      <c r="E72" s="186" t="s">
        <v>147</v>
      </c>
      <c r="F72" s="186">
        <f t="shared" si="31"/>
        <v>1000</v>
      </c>
      <c r="G72" s="185">
        <v>720</v>
      </c>
      <c r="H72" s="185">
        <v>720</v>
      </c>
      <c r="I72" s="185">
        <v>720</v>
      </c>
    </row>
    <row r="73" spans="2:12" x14ac:dyDescent="0.25">
      <c r="B73" s="185">
        <v>85</v>
      </c>
      <c r="C73" s="185" t="s">
        <v>272</v>
      </c>
      <c r="D73" s="186" t="s">
        <v>147</v>
      </c>
      <c r="E73" s="186" t="s">
        <v>273</v>
      </c>
      <c r="F73" s="186">
        <f t="shared" si="31"/>
        <v>-5.72</v>
      </c>
      <c r="G73" s="185">
        <v>0</v>
      </c>
      <c r="H73" s="185">
        <v>0</v>
      </c>
      <c r="I73" s="185">
        <v>0</v>
      </c>
    </row>
    <row r="74" spans="2:12" x14ac:dyDescent="0.25">
      <c r="B74" s="185"/>
      <c r="C74" s="185" t="s">
        <v>77</v>
      </c>
      <c r="D74" s="224" t="str">
        <f t="shared" ref="D74:I74" si="32">D75</f>
        <v>2010</v>
      </c>
      <c r="E74" s="224" t="str">
        <f t="shared" si="32"/>
        <v>10</v>
      </c>
      <c r="F74" s="224">
        <f t="shared" si="32"/>
        <v>2020</v>
      </c>
      <c r="G74" s="224">
        <f t="shared" si="32"/>
        <v>0</v>
      </c>
      <c r="H74" s="224">
        <f t="shared" si="32"/>
        <v>0</v>
      </c>
      <c r="I74" s="224">
        <f t="shared" si="32"/>
        <v>0</v>
      </c>
    </row>
    <row r="75" spans="2:12" ht="12.65" customHeight="1" x14ac:dyDescent="0.25">
      <c r="B75" s="185">
        <v>70</v>
      </c>
      <c r="C75" s="185" t="s">
        <v>78</v>
      </c>
      <c r="D75" s="186" t="s">
        <v>222</v>
      </c>
      <c r="E75" s="186" t="s">
        <v>231</v>
      </c>
      <c r="F75" s="186">
        <f t="shared" si="31"/>
        <v>2020</v>
      </c>
      <c r="G75" s="198">
        <v>0</v>
      </c>
      <c r="H75" s="198">
        <v>0</v>
      </c>
      <c r="I75" s="198">
        <v>0</v>
      </c>
    </row>
    <row r="76" spans="2:12" ht="13.25" customHeight="1" x14ac:dyDescent="0.25">
      <c r="B76" s="231" t="s">
        <v>82</v>
      </c>
      <c r="C76" s="232" t="s">
        <v>81</v>
      </c>
      <c r="D76" s="233" t="str">
        <f t="shared" ref="D76:I77" si="33">D77</f>
        <v>300</v>
      </c>
      <c r="E76" s="233" t="str">
        <f t="shared" si="33"/>
        <v>0</v>
      </c>
      <c r="F76" s="191">
        <f t="shared" si="33"/>
        <v>300</v>
      </c>
      <c r="G76" s="191">
        <f t="shared" si="33"/>
        <v>60</v>
      </c>
      <c r="H76" s="191">
        <f t="shared" si="33"/>
        <v>60</v>
      </c>
      <c r="I76" s="191">
        <f t="shared" si="33"/>
        <v>60</v>
      </c>
    </row>
    <row r="77" spans="2:12" x14ac:dyDescent="0.25">
      <c r="B77" s="185"/>
      <c r="C77" s="185" t="s">
        <v>73</v>
      </c>
      <c r="D77" s="223" t="str">
        <f t="shared" si="33"/>
        <v>300</v>
      </c>
      <c r="E77" s="223" t="str">
        <f t="shared" si="33"/>
        <v>0</v>
      </c>
      <c r="F77" s="185">
        <f t="shared" si="33"/>
        <v>300</v>
      </c>
      <c r="G77" s="185">
        <f t="shared" si="33"/>
        <v>60</v>
      </c>
      <c r="H77" s="185">
        <f t="shared" si="33"/>
        <v>60</v>
      </c>
      <c r="I77" s="185">
        <f t="shared" si="33"/>
        <v>60</v>
      </c>
      <c r="L77" s="106"/>
    </row>
    <row r="78" spans="2:12" x14ac:dyDescent="0.25">
      <c r="B78" s="185">
        <v>5004</v>
      </c>
      <c r="C78" s="185" t="s">
        <v>83</v>
      </c>
      <c r="D78" s="186" t="s">
        <v>223</v>
      </c>
      <c r="E78" s="186" t="s">
        <v>147</v>
      </c>
      <c r="F78" s="186">
        <f t="shared" ref="F78" si="34">D78+E78</f>
        <v>300</v>
      </c>
      <c r="G78" s="185">
        <v>60</v>
      </c>
      <c r="H78" s="185">
        <v>60</v>
      </c>
      <c r="I78" s="185">
        <v>60</v>
      </c>
      <c r="L78" t="s">
        <v>133</v>
      </c>
    </row>
    <row r="79" spans="2:12" ht="12.75" customHeight="1" x14ac:dyDescent="0.25">
      <c r="B79" s="223" t="s">
        <v>122</v>
      </c>
      <c r="C79" s="191" t="s">
        <v>123</v>
      </c>
      <c r="D79" s="191">
        <f t="shared" ref="D79:E79" si="35">D80</f>
        <v>55</v>
      </c>
      <c r="E79" s="191">
        <f t="shared" si="35"/>
        <v>17</v>
      </c>
      <c r="F79" s="191">
        <f>F80</f>
        <v>72</v>
      </c>
      <c r="G79" s="191">
        <f t="shared" ref="G79:I79" si="36">G80</f>
        <v>0</v>
      </c>
      <c r="H79" s="191">
        <f t="shared" si="36"/>
        <v>0</v>
      </c>
      <c r="I79" s="191">
        <f t="shared" si="36"/>
        <v>0</v>
      </c>
    </row>
    <row r="80" spans="2:12" ht="12.75" customHeight="1" x14ac:dyDescent="0.25">
      <c r="B80" s="185"/>
      <c r="C80" s="185" t="s">
        <v>73</v>
      </c>
      <c r="D80" s="186">
        <f t="shared" ref="D80:I80" si="37">D81+D82</f>
        <v>55</v>
      </c>
      <c r="E80" s="186">
        <f t="shared" si="37"/>
        <v>17</v>
      </c>
      <c r="F80" s="186">
        <f t="shared" si="37"/>
        <v>72</v>
      </c>
      <c r="G80" s="186">
        <f t="shared" si="37"/>
        <v>0</v>
      </c>
      <c r="H80" s="186">
        <f t="shared" si="37"/>
        <v>0</v>
      </c>
      <c r="I80" s="186">
        <f t="shared" si="37"/>
        <v>0</v>
      </c>
    </row>
    <row r="81" spans="2:9" ht="12.75" customHeight="1" x14ac:dyDescent="0.25">
      <c r="B81" s="185">
        <v>10</v>
      </c>
      <c r="C81" s="185" t="s">
        <v>150</v>
      </c>
      <c r="D81" s="186" t="s">
        <v>147</v>
      </c>
      <c r="E81" s="223">
        <v>0</v>
      </c>
      <c r="F81" s="186">
        <f t="shared" ref="F81:F82" si="38">D81+E81</f>
        <v>0</v>
      </c>
      <c r="G81" s="185">
        <v>0</v>
      </c>
      <c r="H81" s="185">
        <v>0</v>
      </c>
      <c r="I81" s="185">
        <v>0</v>
      </c>
    </row>
    <row r="82" spans="2:9" ht="12.75" customHeight="1" x14ac:dyDescent="0.25">
      <c r="B82" s="223">
        <v>20</v>
      </c>
      <c r="C82" s="185" t="s">
        <v>151</v>
      </c>
      <c r="D82" s="186" t="s">
        <v>265</v>
      </c>
      <c r="E82" s="186" t="s">
        <v>270</v>
      </c>
      <c r="F82" s="186">
        <f t="shared" si="38"/>
        <v>72</v>
      </c>
      <c r="G82" s="185">
        <v>0</v>
      </c>
      <c r="H82" s="185">
        <v>0</v>
      </c>
      <c r="I82" s="185">
        <v>0</v>
      </c>
    </row>
    <row r="83" spans="2:9" x14ac:dyDescent="0.25">
      <c r="B83" s="231" t="s">
        <v>85</v>
      </c>
      <c r="C83" s="232" t="s">
        <v>84</v>
      </c>
      <c r="D83" s="191">
        <f t="shared" ref="D83:I83" si="39">D84</f>
        <v>242</v>
      </c>
      <c r="E83" s="191">
        <f t="shared" si="39"/>
        <v>0</v>
      </c>
      <c r="F83" s="191">
        <f t="shared" si="39"/>
        <v>242</v>
      </c>
      <c r="G83" s="191">
        <f t="shared" si="39"/>
        <v>242</v>
      </c>
      <c r="H83" s="191">
        <f t="shared" si="39"/>
        <v>242</v>
      </c>
      <c r="I83" s="191">
        <f t="shared" si="39"/>
        <v>242</v>
      </c>
    </row>
    <row r="84" spans="2:9" x14ac:dyDescent="0.25">
      <c r="B84" s="185"/>
      <c r="C84" s="185" t="s">
        <v>73</v>
      </c>
      <c r="D84" s="185">
        <f t="shared" ref="D84:I84" si="40">D85+D86</f>
        <v>242</v>
      </c>
      <c r="E84" s="185">
        <f t="shared" si="40"/>
        <v>0</v>
      </c>
      <c r="F84" s="185">
        <f t="shared" si="40"/>
        <v>242</v>
      </c>
      <c r="G84" s="185">
        <f t="shared" si="40"/>
        <v>242</v>
      </c>
      <c r="H84" s="185">
        <f t="shared" si="40"/>
        <v>242</v>
      </c>
      <c r="I84" s="185">
        <f t="shared" si="40"/>
        <v>242</v>
      </c>
    </row>
    <row r="85" spans="2:9" x14ac:dyDescent="0.25">
      <c r="B85" s="185">
        <v>10</v>
      </c>
      <c r="C85" s="185" t="s">
        <v>74</v>
      </c>
      <c r="D85" s="186" t="s">
        <v>197</v>
      </c>
      <c r="E85" s="186" t="s">
        <v>147</v>
      </c>
      <c r="F85" s="186">
        <f t="shared" ref="F85:F86" si="41">D85+E85</f>
        <v>200</v>
      </c>
      <c r="G85" s="185">
        <v>200</v>
      </c>
      <c r="H85" s="185">
        <v>200</v>
      </c>
      <c r="I85" s="185">
        <v>200</v>
      </c>
    </row>
    <row r="86" spans="2:9" x14ac:dyDescent="0.25">
      <c r="B86" s="185">
        <v>20</v>
      </c>
      <c r="C86" s="185" t="s">
        <v>75</v>
      </c>
      <c r="D86" s="186" t="s">
        <v>226</v>
      </c>
      <c r="E86" s="186" t="s">
        <v>147</v>
      </c>
      <c r="F86" s="186">
        <f t="shared" si="41"/>
        <v>42</v>
      </c>
      <c r="G86" s="185">
        <v>42</v>
      </c>
      <c r="H86" s="185">
        <v>42</v>
      </c>
      <c r="I86" s="185">
        <v>42</v>
      </c>
    </row>
    <row r="87" spans="2:9" x14ac:dyDescent="0.25">
      <c r="B87" s="234" t="s">
        <v>148</v>
      </c>
      <c r="C87" s="191" t="s">
        <v>149</v>
      </c>
      <c r="D87" s="223" t="str">
        <f t="shared" ref="D87:I88" si="42">D88</f>
        <v>70</v>
      </c>
      <c r="E87" s="223" t="str">
        <f t="shared" si="42"/>
        <v>0</v>
      </c>
      <c r="F87" s="185">
        <f t="shared" si="42"/>
        <v>70</v>
      </c>
      <c r="G87" s="185">
        <f t="shared" si="42"/>
        <v>70</v>
      </c>
      <c r="H87" s="185">
        <f t="shared" si="42"/>
        <v>70</v>
      </c>
      <c r="I87" s="185">
        <f t="shared" si="42"/>
        <v>70</v>
      </c>
    </row>
    <row r="88" spans="2:9" x14ac:dyDescent="0.25">
      <c r="B88" s="235"/>
      <c r="C88" s="185" t="s">
        <v>73</v>
      </c>
      <c r="D88" s="223" t="str">
        <f t="shared" si="42"/>
        <v>70</v>
      </c>
      <c r="E88" s="223" t="str">
        <f t="shared" si="42"/>
        <v>0</v>
      </c>
      <c r="F88" s="185">
        <f t="shared" si="42"/>
        <v>70</v>
      </c>
      <c r="G88" s="185">
        <f t="shared" si="42"/>
        <v>70</v>
      </c>
      <c r="H88" s="185">
        <f t="shared" si="42"/>
        <v>70</v>
      </c>
      <c r="I88" s="185">
        <f t="shared" si="42"/>
        <v>70</v>
      </c>
    </row>
    <row r="89" spans="2:9" x14ac:dyDescent="0.25">
      <c r="B89" s="235">
        <v>20</v>
      </c>
      <c r="C89" s="185" t="s">
        <v>128</v>
      </c>
      <c r="D89" s="186" t="s">
        <v>227</v>
      </c>
      <c r="E89" s="186" t="s">
        <v>147</v>
      </c>
      <c r="F89" s="186">
        <f t="shared" ref="F89" si="43">D89+E89</f>
        <v>70</v>
      </c>
      <c r="G89" s="185">
        <v>70</v>
      </c>
      <c r="H89" s="185">
        <v>70</v>
      </c>
      <c r="I89" s="185">
        <v>70</v>
      </c>
    </row>
    <row r="90" spans="2:9" x14ac:dyDescent="0.25">
      <c r="B90" s="231" t="s">
        <v>88</v>
      </c>
      <c r="C90" s="191" t="s">
        <v>86</v>
      </c>
      <c r="D90" s="191">
        <f t="shared" ref="D90:I90" si="44">D91+D98</f>
        <v>1762.58</v>
      </c>
      <c r="E90" s="191">
        <f t="shared" si="44"/>
        <v>10</v>
      </c>
      <c r="F90" s="191">
        <f t="shared" si="44"/>
        <v>1772.58</v>
      </c>
      <c r="G90" s="191">
        <f t="shared" si="44"/>
        <v>498</v>
      </c>
      <c r="H90" s="191">
        <f t="shared" si="44"/>
        <v>510</v>
      </c>
      <c r="I90" s="191">
        <f t="shared" si="44"/>
        <v>522</v>
      </c>
    </row>
    <row r="91" spans="2:9" x14ac:dyDescent="0.25">
      <c r="B91" s="185"/>
      <c r="C91" s="185" t="s">
        <v>73</v>
      </c>
      <c r="D91" s="185">
        <f t="shared" ref="D91:E91" si="45">D92+D93+D94+D95+D96+D97</f>
        <v>1138</v>
      </c>
      <c r="E91" s="185">
        <f t="shared" si="45"/>
        <v>0</v>
      </c>
      <c r="F91" s="185">
        <f>F92+F93+F94+F95+F96+F97</f>
        <v>1138</v>
      </c>
      <c r="G91" s="185">
        <f t="shared" ref="G91:I91" si="46">G92+G93+G94+G95+G96+G97</f>
        <v>498</v>
      </c>
      <c r="H91" s="185">
        <f t="shared" si="46"/>
        <v>510</v>
      </c>
      <c r="I91" s="185">
        <f t="shared" si="46"/>
        <v>522</v>
      </c>
    </row>
    <row r="92" spans="2:9" x14ac:dyDescent="0.25">
      <c r="B92" s="185">
        <v>10</v>
      </c>
      <c r="C92" s="185" t="s">
        <v>74</v>
      </c>
      <c r="D92" s="186" t="s">
        <v>228</v>
      </c>
      <c r="E92" s="186" t="s">
        <v>147</v>
      </c>
      <c r="F92" s="186">
        <f t="shared" ref="F92:F96" si="47">D92+E92</f>
        <v>50</v>
      </c>
      <c r="G92" s="185">
        <v>50</v>
      </c>
      <c r="H92" s="185">
        <v>50</v>
      </c>
      <c r="I92" s="185">
        <v>50</v>
      </c>
    </row>
    <row r="93" spans="2:9" x14ac:dyDescent="0.25">
      <c r="B93" s="235">
        <v>20</v>
      </c>
      <c r="C93" s="185" t="s">
        <v>75</v>
      </c>
      <c r="D93" s="186" t="s">
        <v>229</v>
      </c>
      <c r="E93" s="186" t="s">
        <v>147</v>
      </c>
      <c r="F93" s="186">
        <f t="shared" si="47"/>
        <v>246</v>
      </c>
      <c r="G93" s="185">
        <v>256</v>
      </c>
      <c r="H93" s="185">
        <v>263</v>
      </c>
      <c r="I93" s="185">
        <v>270</v>
      </c>
    </row>
    <row r="94" spans="2:9" x14ac:dyDescent="0.25">
      <c r="B94" s="235">
        <v>57</v>
      </c>
      <c r="C94" s="185" t="s">
        <v>126</v>
      </c>
      <c r="D94" s="186" t="s">
        <v>230</v>
      </c>
      <c r="E94" s="186" t="s">
        <v>147</v>
      </c>
      <c r="F94" s="186">
        <f t="shared" si="47"/>
        <v>175</v>
      </c>
      <c r="G94" s="185">
        <v>182</v>
      </c>
      <c r="H94" s="185">
        <v>187</v>
      </c>
      <c r="I94" s="185">
        <v>192</v>
      </c>
    </row>
    <row r="95" spans="2:9" x14ac:dyDescent="0.25">
      <c r="B95" s="235">
        <v>57</v>
      </c>
      <c r="C95" s="185" t="s">
        <v>127</v>
      </c>
      <c r="D95" s="186" t="s">
        <v>262</v>
      </c>
      <c r="E95" s="186" t="s">
        <v>147</v>
      </c>
      <c r="F95" s="186">
        <f t="shared" si="47"/>
        <v>16</v>
      </c>
      <c r="G95" s="185">
        <v>10</v>
      </c>
      <c r="H95" s="185">
        <v>10</v>
      </c>
      <c r="I95" s="185">
        <v>10</v>
      </c>
    </row>
    <row r="96" spans="2:9" x14ac:dyDescent="0.25">
      <c r="B96" s="235">
        <v>57</v>
      </c>
      <c r="C96" s="185" t="s">
        <v>247</v>
      </c>
      <c r="D96" s="186" t="s">
        <v>244</v>
      </c>
      <c r="E96" s="186" t="s">
        <v>147</v>
      </c>
      <c r="F96" s="186">
        <f t="shared" si="47"/>
        <v>651</v>
      </c>
      <c r="G96" s="185">
        <v>0</v>
      </c>
      <c r="H96" s="185">
        <v>0</v>
      </c>
      <c r="I96" s="185">
        <v>0</v>
      </c>
    </row>
    <row r="97" spans="2:9" hidden="1" x14ac:dyDescent="0.25">
      <c r="B97" s="235">
        <v>20</v>
      </c>
      <c r="C97" s="185" t="s">
        <v>184</v>
      </c>
      <c r="D97" s="186"/>
      <c r="E97" s="186" t="s">
        <v>147</v>
      </c>
      <c r="F97" s="185">
        <v>0</v>
      </c>
      <c r="G97" s="185">
        <v>0</v>
      </c>
      <c r="H97" s="185">
        <v>0</v>
      </c>
      <c r="I97" s="185">
        <v>0</v>
      </c>
    </row>
    <row r="98" spans="2:9" x14ac:dyDescent="0.25">
      <c r="B98" s="235"/>
      <c r="C98" s="185" t="s">
        <v>77</v>
      </c>
      <c r="D98" s="185">
        <f t="shared" ref="D98:I98" si="48">D99+D100</f>
        <v>624.58000000000004</v>
      </c>
      <c r="E98" s="185">
        <f t="shared" si="48"/>
        <v>10</v>
      </c>
      <c r="F98" s="185">
        <f t="shared" si="48"/>
        <v>634.58000000000004</v>
      </c>
      <c r="G98" s="185">
        <f t="shared" si="48"/>
        <v>0</v>
      </c>
      <c r="H98" s="185">
        <f t="shared" si="48"/>
        <v>0</v>
      </c>
      <c r="I98" s="185">
        <f t="shared" si="48"/>
        <v>0</v>
      </c>
    </row>
    <row r="99" spans="2:9" x14ac:dyDescent="0.25">
      <c r="B99" s="235">
        <v>60</v>
      </c>
      <c r="C99" s="185" t="s">
        <v>162</v>
      </c>
      <c r="D99" s="186" t="s">
        <v>232</v>
      </c>
      <c r="E99" s="186" t="s">
        <v>147</v>
      </c>
      <c r="F99" s="186">
        <f t="shared" ref="F99:F100" si="49">D99+E99</f>
        <v>624.58000000000004</v>
      </c>
      <c r="G99" s="185">
        <v>0</v>
      </c>
      <c r="H99" s="185">
        <v>0</v>
      </c>
      <c r="I99" s="185">
        <v>0</v>
      </c>
    </row>
    <row r="100" spans="2:9" x14ac:dyDescent="0.25">
      <c r="B100" s="235">
        <v>70</v>
      </c>
      <c r="C100" s="185" t="s">
        <v>78</v>
      </c>
      <c r="D100" s="186" t="s">
        <v>147</v>
      </c>
      <c r="E100" s="186" t="s">
        <v>231</v>
      </c>
      <c r="F100" s="186">
        <f t="shared" si="49"/>
        <v>10</v>
      </c>
      <c r="G100" s="185">
        <v>0</v>
      </c>
      <c r="H100" s="185">
        <v>0</v>
      </c>
      <c r="I100" s="185">
        <v>0</v>
      </c>
    </row>
    <row r="101" spans="2:9" x14ac:dyDescent="0.25">
      <c r="B101" s="231">
        <v>66.02</v>
      </c>
      <c r="C101" s="191" t="s">
        <v>164</v>
      </c>
      <c r="D101" s="236">
        <f t="shared" ref="D101:I101" si="50">D102</f>
        <v>95</v>
      </c>
      <c r="E101" s="236">
        <f t="shared" si="50"/>
        <v>0</v>
      </c>
      <c r="F101" s="236">
        <f t="shared" si="50"/>
        <v>95</v>
      </c>
      <c r="G101" s="236">
        <f t="shared" si="50"/>
        <v>95</v>
      </c>
      <c r="H101" s="236">
        <f t="shared" si="50"/>
        <v>95</v>
      </c>
      <c r="I101" s="236">
        <f t="shared" si="50"/>
        <v>95</v>
      </c>
    </row>
    <row r="102" spans="2:9" x14ac:dyDescent="0.25">
      <c r="B102" s="185"/>
      <c r="C102" s="185" t="s">
        <v>73</v>
      </c>
      <c r="D102" s="236">
        <f t="shared" ref="D102:I102" si="51">D103+D104</f>
        <v>95</v>
      </c>
      <c r="E102" s="236">
        <f t="shared" si="51"/>
        <v>0</v>
      </c>
      <c r="F102" s="236">
        <f t="shared" si="51"/>
        <v>95</v>
      </c>
      <c r="G102" s="236">
        <f t="shared" si="51"/>
        <v>95</v>
      </c>
      <c r="H102" s="236">
        <f t="shared" si="51"/>
        <v>95</v>
      </c>
      <c r="I102" s="236">
        <f t="shared" si="51"/>
        <v>95</v>
      </c>
    </row>
    <row r="103" spans="2:9" x14ac:dyDescent="0.25">
      <c r="B103" s="185">
        <v>10</v>
      </c>
      <c r="C103" s="185" t="s">
        <v>74</v>
      </c>
      <c r="D103" s="186" t="s">
        <v>210</v>
      </c>
      <c r="E103" s="236">
        <v>0</v>
      </c>
      <c r="F103" s="186">
        <f t="shared" ref="F103:F104" si="52">D103+E103</f>
        <v>89</v>
      </c>
      <c r="G103" s="237">
        <v>89</v>
      </c>
      <c r="H103" s="237">
        <v>89</v>
      </c>
      <c r="I103" s="237">
        <v>89</v>
      </c>
    </row>
    <row r="104" spans="2:9" x14ac:dyDescent="0.25">
      <c r="B104" s="235">
        <v>20</v>
      </c>
      <c r="C104" s="185" t="s">
        <v>75</v>
      </c>
      <c r="D104" s="186" t="s">
        <v>233</v>
      </c>
      <c r="E104" s="236">
        <v>0</v>
      </c>
      <c r="F104" s="186">
        <f t="shared" si="52"/>
        <v>6</v>
      </c>
      <c r="G104" s="237">
        <v>6</v>
      </c>
      <c r="H104" s="237">
        <v>6</v>
      </c>
      <c r="I104" s="237">
        <v>6</v>
      </c>
    </row>
    <row r="105" spans="2:9" x14ac:dyDescent="0.25">
      <c r="B105" s="235">
        <v>67.02</v>
      </c>
      <c r="C105" s="191" t="s">
        <v>89</v>
      </c>
      <c r="D105" s="191">
        <f t="shared" ref="D105:E105" si="53">D106+D110</f>
        <v>1426</v>
      </c>
      <c r="E105" s="191">
        <f t="shared" si="53"/>
        <v>535.86</v>
      </c>
      <c r="F105" s="191">
        <f>F106+F110</f>
        <v>1961.8600000000001</v>
      </c>
      <c r="G105" s="191">
        <f t="shared" ref="G105:I105" si="54">G106+G110</f>
        <v>143</v>
      </c>
      <c r="H105" s="191">
        <f t="shared" si="54"/>
        <v>143</v>
      </c>
      <c r="I105" s="191">
        <f t="shared" si="54"/>
        <v>143</v>
      </c>
    </row>
    <row r="106" spans="2:9" x14ac:dyDescent="0.25">
      <c r="B106" s="235"/>
      <c r="C106" s="185" t="s">
        <v>73</v>
      </c>
      <c r="D106" s="185">
        <f t="shared" ref="D106:E106" si="55">D107+D108+D109</f>
        <v>355</v>
      </c>
      <c r="E106" s="185">
        <f t="shared" si="55"/>
        <v>135</v>
      </c>
      <c r="F106" s="185">
        <f>F107+F108+F109</f>
        <v>490</v>
      </c>
      <c r="G106" s="185">
        <f t="shared" ref="G106:I106" si="56">G107+G108+G109</f>
        <v>143</v>
      </c>
      <c r="H106" s="185">
        <f t="shared" si="56"/>
        <v>143</v>
      </c>
      <c r="I106" s="185">
        <f t="shared" si="56"/>
        <v>143</v>
      </c>
    </row>
    <row r="107" spans="2:9" ht="12.75" customHeight="1" x14ac:dyDescent="0.25">
      <c r="B107" s="235">
        <v>20</v>
      </c>
      <c r="C107" s="185" t="s">
        <v>128</v>
      </c>
      <c r="D107" s="186" t="s">
        <v>263</v>
      </c>
      <c r="E107" s="186" t="s">
        <v>271</v>
      </c>
      <c r="F107" s="186">
        <f t="shared" ref="F107:F109" si="57">D107+E107</f>
        <v>320</v>
      </c>
      <c r="G107" s="185">
        <v>53</v>
      </c>
      <c r="H107" s="185">
        <v>53</v>
      </c>
      <c r="I107" s="185">
        <v>53</v>
      </c>
    </row>
    <row r="108" spans="2:9" x14ac:dyDescent="0.25">
      <c r="B108" s="235">
        <v>51</v>
      </c>
      <c r="C108" s="185" t="s">
        <v>134</v>
      </c>
      <c r="D108" s="186" t="s">
        <v>200</v>
      </c>
      <c r="E108" s="186" t="s">
        <v>231</v>
      </c>
      <c r="F108" s="186">
        <f t="shared" si="57"/>
        <v>50</v>
      </c>
      <c r="G108" s="185">
        <v>40</v>
      </c>
      <c r="H108" s="185">
        <v>40</v>
      </c>
      <c r="I108" s="185">
        <v>40</v>
      </c>
    </row>
    <row r="109" spans="2:9" x14ac:dyDescent="0.25">
      <c r="B109" s="235">
        <v>59</v>
      </c>
      <c r="C109" s="185" t="s">
        <v>90</v>
      </c>
      <c r="D109" s="186" t="s">
        <v>234</v>
      </c>
      <c r="E109" s="186" t="s">
        <v>147</v>
      </c>
      <c r="F109" s="186">
        <f t="shared" si="57"/>
        <v>120</v>
      </c>
      <c r="G109" s="185">
        <v>50</v>
      </c>
      <c r="H109" s="185">
        <v>50</v>
      </c>
      <c r="I109" s="185">
        <v>50</v>
      </c>
    </row>
    <row r="110" spans="2:9" ht="12.75" customHeight="1" x14ac:dyDescent="0.25">
      <c r="B110" s="235"/>
      <c r="C110" s="185" t="s">
        <v>77</v>
      </c>
      <c r="D110" s="185">
        <f t="shared" ref="D110:E110" si="58">D111+D112</f>
        <v>1071</v>
      </c>
      <c r="E110" s="185">
        <f t="shared" si="58"/>
        <v>400.86</v>
      </c>
      <c r="F110" s="185">
        <f>F111+F112</f>
        <v>1471.8600000000001</v>
      </c>
      <c r="G110" s="185">
        <f t="shared" ref="G110:I110" si="59">G111+G112</f>
        <v>0</v>
      </c>
      <c r="H110" s="185">
        <f t="shared" si="59"/>
        <v>0</v>
      </c>
      <c r="I110" s="185">
        <f t="shared" si="59"/>
        <v>0</v>
      </c>
    </row>
    <row r="111" spans="2:9" hidden="1" x14ac:dyDescent="0.25">
      <c r="B111" s="235">
        <v>70</v>
      </c>
      <c r="C111" s="185" t="s">
        <v>118</v>
      </c>
      <c r="D111" s="186"/>
      <c r="E111" s="186"/>
      <c r="F111" s="185">
        <v>0</v>
      </c>
      <c r="G111" s="185">
        <v>0</v>
      </c>
      <c r="H111" s="185">
        <v>0</v>
      </c>
      <c r="I111" s="185">
        <v>0</v>
      </c>
    </row>
    <row r="112" spans="2:9" x14ac:dyDescent="0.25">
      <c r="B112" s="235">
        <v>70</v>
      </c>
      <c r="C112" s="185" t="s">
        <v>78</v>
      </c>
      <c r="D112" s="186" t="s">
        <v>264</v>
      </c>
      <c r="E112" s="186" t="s">
        <v>269</v>
      </c>
      <c r="F112" s="186">
        <f t="shared" ref="F112" si="60">D112+E112</f>
        <v>1471.8600000000001</v>
      </c>
      <c r="G112" s="185">
        <v>0</v>
      </c>
      <c r="H112" s="185">
        <v>0</v>
      </c>
      <c r="I112" s="185">
        <v>0</v>
      </c>
    </row>
    <row r="113" spans="2:9" x14ac:dyDescent="0.25">
      <c r="B113" s="235">
        <v>68.02</v>
      </c>
      <c r="C113" s="191" t="s">
        <v>91</v>
      </c>
      <c r="D113" s="191">
        <f t="shared" ref="D113:I113" si="61">D114</f>
        <v>2092</v>
      </c>
      <c r="E113" s="191">
        <f t="shared" si="61"/>
        <v>0</v>
      </c>
      <c r="F113" s="191">
        <f t="shared" si="61"/>
        <v>2092</v>
      </c>
      <c r="G113" s="202">
        <f t="shared" si="61"/>
        <v>2252</v>
      </c>
      <c r="H113" s="202">
        <f t="shared" si="61"/>
        <v>2252</v>
      </c>
      <c r="I113" s="202">
        <f t="shared" si="61"/>
        <v>2252</v>
      </c>
    </row>
    <row r="114" spans="2:9" x14ac:dyDescent="0.25">
      <c r="B114" s="235"/>
      <c r="C114" s="185" t="s">
        <v>73</v>
      </c>
      <c r="D114" s="185">
        <f t="shared" ref="D114:E114" si="62">D115+D116+D117+D118+D119</f>
        <v>2092</v>
      </c>
      <c r="E114" s="185">
        <f t="shared" si="62"/>
        <v>0</v>
      </c>
      <c r="F114" s="185">
        <f>F115+F116+F117+F118+F119</f>
        <v>2092</v>
      </c>
      <c r="G114" s="185">
        <f t="shared" ref="G114:I114" si="63">G115+G116+G117+G118+G119</f>
        <v>2252</v>
      </c>
      <c r="H114" s="185">
        <f t="shared" si="63"/>
        <v>2252</v>
      </c>
      <c r="I114" s="185">
        <f t="shared" si="63"/>
        <v>2252</v>
      </c>
    </row>
    <row r="115" spans="2:9" x14ac:dyDescent="0.25">
      <c r="B115" s="235">
        <v>10</v>
      </c>
      <c r="C115" s="185" t="s">
        <v>92</v>
      </c>
      <c r="D115" s="186" t="s">
        <v>236</v>
      </c>
      <c r="E115" s="186" t="s">
        <v>147</v>
      </c>
      <c r="F115" s="186">
        <f t="shared" ref="F115:F119" si="64">D115+E115</f>
        <v>775</v>
      </c>
      <c r="G115" s="185">
        <v>850</v>
      </c>
      <c r="H115" s="185">
        <v>850</v>
      </c>
      <c r="I115" s="185">
        <v>850</v>
      </c>
    </row>
    <row r="116" spans="2:9" x14ac:dyDescent="0.25">
      <c r="B116" s="235">
        <v>57</v>
      </c>
      <c r="C116" s="185" t="s">
        <v>93</v>
      </c>
      <c r="D116" s="186" t="s">
        <v>237</v>
      </c>
      <c r="E116" s="186" t="s">
        <v>147</v>
      </c>
      <c r="F116" s="186">
        <f t="shared" si="64"/>
        <v>1107</v>
      </c>
      <c r="G116" s="185">
        <v>1212</v>
      </c>
      <c r="H116" s="185">
        <v>1212</v>
      </c>
      <c r="I116" s="185">
        <v>1212</v>
      </c>
    </row>
    <row r="117" spans="2:9" x14ac:dyDescent="0.25">
      <c r="B117" s="235">
        <v>57</v>
      </c>
      <c r="C117" s="185" t="s">
        <v>135</v>
      </c>
      <c r="D117" s="186" t="s">
        <v>228</v>
      </c>
      <c r="E117" s="186" t="s">
        <v>147</v>
      </c>
      <c r="F117" s="186">
        <f t="shared" si="64"/>
        <v>50</v>
      </c>
      <c r="G117" s="185">
        <v>30</v>
      </c>
      <c r="H117" s="185">
        <v>30</v>
      </c>
      <c r="I117" s="185">
        <v>30</v>
      </c>
    </row>
    <row r="118" spans="2:9" x14ac:dyDescent="0.25">
      <c r="B118" s="235">
        <v>57</v>
      </c>
      <c r="C118" s="185" t="s">
        <v>94</v>
      </c>
      <c r="D118" s="186" t="s">
        <v>209</v>
      </c>
      <c r="E118" s="186" t="s">
        <v>147</v>
      </c>
      <c r="F118" s="186">
        <f t="shared" si="64"/>
        <v>150</v>
      </c>
      <c r="G118" s="185">
        <v>150</v>
      </c>
      <c r="H118" s="185">
        <v>150</v>
      </c>
      <c r="I118" s="185">
        <v>150</v>
      </c>
    </row>
    <row r="119" spans="2:9" x14ac:dyDescent="0.25">
      <c r="B119" s="235">
        <v>20</v>
      </c>
      <c r="C119" s="185" t="s">
        <v>152</v>
      </c>
      <c r="D119" s="186" t="s">
        <v>231</v>
      </c>
      <c r="E119" s="186" t="s">
        <v>147</v>
      </c>
      <c r="F119" s="186">
        <f t="shared" si="64"/>
        <v>10</v>
      </c>
      <c r="G119" s="185">
        <v>10</v>
      </c>
      <c r="H119" s="185">
        <v>10</v>
      </c>
      <c r="I119" s="185">
        <v>10</v>
      </c>
    </row>
    <row r="120" spans="2:9" x14ac:dyDescent="0.25">
      <c r="B120" s="231" t="s">
        <v>96</v>
      </c>
      <c r="C120" s="191" t="s">
        <v>95</v>
      </c>
      <c r="D120" s="191">
        <f t="shared" ref="D120:E120" si="65">D121+D123</f>
        <v>220</v>
      </c>
      <c r="E120" s="191">
        <f t="shared" si="65"/>
        <v>0</v>
      </c>
      <c r="F120" s="191">
        <f>F121+F123</f>
        <v>220</v>
      </c>
      <c r="G120" s="191">
        <f t="shared" ref="G120:I120" si="66">G121+G123</f>
        <v>170</v>
      </c>
      <c r="H120" s="191">
        <f t="shared" si="66"/>
        <v>170</v>
      </c>
      <c r="I120" s="191">
        <f t="shared" si="66"/>
        <v>170</v>
      </c>
    </row>
    <row r="121" spans="2:9" x14ac:dyDescent="0.25">
      <c r="B121" s="235"/>
      <c r="C121" s="185" t="s">
        <v>73</v>
      </c>
      <c r="D121" s="223" t="str">
        <f t="shared" ref="D121:E121" si="67">D122</f>
        <v>220</v>
      </c>
      <c r="E121" s="223" t="str">
        <f t="shared" si="67"/>
        <v>0</v>
      </c>
      <c r="F121" s="185">
        <f>F122</f>
        <v>220</v>
      </c>
      <c r="G121" s="185">
        <f t="shared" ref="G121:I121" si="68">G122</f>
        <v>170</v>
      </c>
      <c r="H121" s="185">
        <f t="shared" si="68"/>
        <v>170</v>
      </c>
      <c r="I121" s="185">
        <f t="shared" si="68"/>
        <v>170</v>
      </c>
    </row>
    <row r="122" spans="2:9" ht="12.75" customHeight="1" x14ac:dyDescent="0.25">
      <c r="B122" s="235">
        <v>20</v>
      </c>
      <c r="C122" s="185" t="s">
        <v>75</v>
      </c>
      <c r="D122" s="186" t="s">
        <v>238</v>
      </c>
      <c r="E122" s="186" t="s">
        <v>147</v>
      </c>
      <c r="F122" s="186">
        <f t="shared" ref="F122" si="69">D122+E122</f>
        <v>220</v>
      </c>
      <c r="G122" s="185">
        <v>170</v>
      </c>
      <c r="H122" s="185">
        <v>170</v>
      </c>
      <c r="I122" s="185">
        <v>170</v>
      </c>
    </row>
    <row r="123" spans="2:9" hidden="1" x14ac:dyDescent="0.25">
      <c r="B123" s="235"/>
      <c r="C123" s="185"/>
      <c r="D123" s="186"/>
      <c r="E123" s="223"/>
      <c r="F123" s="185"/>
      <c r="G123" s="185"/>
      <c r="H123" s="185"/>
      <c r="I123" s="185"/>
    </row>
    <row r="124" spans="2:9" ht="12.75" hidden="1" customHeight="1" x14ac:dyDescent="0.25">
      <c r="B124" s="235"/>
      <c r="C124" s="185"/>
      <c r="D124" s="186"/>
      <c r="E124" s="186"/>
      <c r="F124" s="185"/>
      <c r="G124" s="185"/>
      <c r="H124" s="185"/>
      <c r="I124" s="185"/>
    </row>
    <row r="125" spans="2:9" x14ac:dyDescent="0.25">
      <c r="B125" s="231" t="s">
        <v>98</v>
      </c>
      <c r="C125" s="191" t="s">
        <v>97</v>
      </c>
      <c r="D125" s="191">
        <f t="shared" ref="D125:E125" si="70">D126+D128</f>
        <v>6182</v>
      </c>
      <c r="E125" s="191">
        <f t="shared" si="70"/>
        <v>0</v>
      </c>
      <c r="F125" s="191">
        <f>F126+F128</f>
        <v>6182</v>
      </c>
      <c r="G125" s="191">
        <f t="shared" ref="G125:I125" si="71">G126+G128</f>
        <v>54</v>
      </c>
      <c r="H125" s="191">
        <f t="shared" si="71"/>
        <v>54</v>
      </c>
      <c r="I125" s="191">
        <f t="shared" si="71"/>
        <v>54</v>
      </c>
    </row>
    <row r="126" spans="2:9" x14ac:dyDescent="0.25">
      <c r="B126" s="231"/>
      <c r="C126" s="185" t="s">
        <v>73</v>
      </c>
      <c r="D126" s="223" t="str">
        <f t="shared" ref="D126:I126" si="72">D127</f>
        <v>165</v>
      </c>
      <c r="E126" s="223" t="str">
        <f t="shared" si="72"/>
        <v>0</v>
      </c>
      <c r="F126" s="185">
        <f t="shared" si="72"/>
        <v>165</v>
      </c>
      <c r="G126" s="185">
        <f t="shared" si="72"/>
        <v>54</v>
      </c>
      <c r="H126" s="185">
        <f t="shared" si="72"/>
        <v>54</v>
      </c>
      <c r="I126" s="185">
        <f t="shared" si="72"/>
        <v>54</v>
      </c>
    </row>
    <row r="127" spans="2:9" x14ac:dyDescent="0.25">
      <c r="B127" s="231">
        <v>20</v>
      </c>
      <c r="C127" s="185" t="s">
        <v>75</v>
      </c>
      <c r="D127" s="186" t="s">
        <v>239</v>
      </c>
      <c r="E127" s="186" t="s">
        <v>147</v>
      </c>
      <c r="F127" s="186">
        <f t="shared" ref="F127:F129" si="73">D127+E127</f>
        <v>165</v>
      </c>
      <c r="G127" s="185">
        <v>54</v>
      </c>
      <c r="H127" s="185">
        <v>54</v>
      </c>
      <c r="I127" s="185">
        <v>54</v>
      </c>
    </row>
    <row r="128" spans="2:9" x14ac:dyDescent="0.25">
      <c r="B128" s="235"/>
      <c r="C128" s="185" t="s">
        <v>77</v>
      </c>
      <c r="D128" s="223" t="str">
        <f t="shared" ref="D128:E128" si="74">D129</f>
        <v>6017</v>
      </c>
      <c r="E128" s="223" t="str">
        <f t="shared" si="74"/>
        <v>0</v>
      </c>
      <c r="F128" s="185">
        <f>F129</f>
        <v>6017</v>
      </c>
      <c r="G128" s="185">
        <f t="shared" ref="G128:I128" si="75">G129</f>
        <v>0</v>
      </c>
      <c r="H128" s="185">
        <f t="shared" si="75"/>
        <v>0</v>
      </c>
      <c r="I128" s="185">
        <f t="shared" si="75"/>
        <v>0</v>
      </c>
    </row>
    <row r="129" spans="2:9" x14ac:dyDescent="0.25">
      <c r="B129" s="235">
        <v>70</v>
      </c>
      <c r="C129" s="185" t="s">
        <v>78</v>
      </c>
      <c r="D129" s="186" t="s">
        <v>240</v>
      </c>
      <c r="E129" s="186" t="s">
        <v>147</v>
      </c>
      <c r="F129" s="186">
        <f t="shared" si="73"/>
        <v>6017</v>
      </c>
      <c r="G129" s="185">
        <v>0</v>
      </c>
      <c r="H129" s="185">
        <v>0</v>
      </c>
      <c r="I129" s="185">
        <v>0</v>
      </c>
    </row>
    <row r="130" spans="2:9" x14ac:dyDescent="0.25">
      <c r="B130" s="231" t="s">
        <v>132</v>
      </c>
      <c r="C130" s="191" t="s">
        <v>129</v>
      </c>
      <c r="D130" s="191">
        <f t="shared" ref="D130:E130" si="76">D131+D133</f>
        <v>70</v>
      </c>
      <c r="E130" s="191">
        <f t="shared" si="76"/>
        <v>50</v>
      </c>
      <c r="F130" s="191">
        <f>F131+F133</f>
        <v>120</v>
      </c>
      <c r="G130" s="191">
        <f t="shared" ref="G130:I130" si="77">G131+G133</f>
        <v>50</v>
      </c>
      <c r="H130" s="191">
        <f t="shared" si="77"/>
        <v>50</v>
      </c>
      <c r="I130" s="191">
        <f t="shared" si="77"/>
        <v>50</v>
      </c>
    </row>
    <row r="131" spans="2:9" x14ac:dyDescent="0.25">
      <c r="B131" s="231"/>
      <c r="C131" s="185" t="s">
        <v>73</v>
      </c>
      <c r="D131" s="223" t="str">
        <f t="shared" ref="D131:E131" si="78">D132</f>
        <v>70</v>
      </c>
      <c r="E131" s="223" t="str">
        <f t="shared" si="78"/>
        <v>50</v>
      </c>
      <c r="F131" s="185">
        <f>F132</f>
        <v>120</v>
      </c>
      <c r="G131" s="185">
        <f t="shared" ref="G131:I131" si="79">G132</f>
        <v>50</v>
      </c>
      <c r="H131" s="185">
        <f t="shared" si="79"/>
        <v>50</v>
      </c>
      <c r="I131" s="185">
        <f t="shared" si="79"/>
        <v>50</v>
      </c>
    </row>
    <row r="132" spans="2:9" x14ac:dyDescent="0.25">
      <c r="B132" s="231">
        <v>20</v>
      </c>
      <c r="C132" s="185" t="s">
        <v>75</v>
      </c>
      <c r="D132" s="186" t="s">
        <v>227</v>
      </c>
      <c r="E132" s="186" t="s">
        <v>228</v>
      </c>
      <c r="F132" s="186">
        <f t="shared" ref="F132:F134" si="80">D132+E132</f>
        <v>120</v>
      </c>
      <c r="G132" s="185">
        <v>50</v>
      </c>
      <c r="H132" s="185">
        <v>50</v>
      </c>
      <c r="I132" s="185">
        <v>50</v>
      </c>
    </row>
    <row r="133" spans="2:9" x14ac:dyDescent="0.25">
      <c r="B133" s="235"/>
      <c r="C133" s="185" t="s">
        <v>77</v>
      </c>
      <c r="D133" s="223" t="str">
        <f t="shared" ref="D133:E133" si="81">D134</f>
        <v>0</v>
      </c>
      <c r="E133" s="223" t="str">
        <f t="shared" si="81"/>
        <v>0</v>
      </c>
      <c r="F133" s="185">
        <f>F134</f>
        <v>0</v>
      </c>
      <c r="G133" s="185">
        <f t="shared" ref="G133:I133" si="82">G134</f>
        <v>0</v>
      </c>
      <c r="H133" s="185">
        <f t="shared" si="82"/>
        <v>0</v>
      </c>
      <c r="I133" s="185">
        <f t="shared" si="82"/>
        <v>0</v>
      </c>
    </row>
    <row r="134" spans="2:9" x14ac:dyDescent="0.25">
      <c r="B134" s="235">
        <v>70</v>
      </c>
      <c r="C134" s="185" t="s">
        <v>78</v>
      </c>
      <c r="D134" s="186" t="s">
        <v>147</v>
      </c>
      <c r="E134" s="186" t="s">
        <v>147</v>
      </c>
      <c r="F134" s="186">
        <f t="shared" si="80"/>
        <v>0</v>
      </c>
      <c r="G134" s="185">
        <v>0</v>
      </c>
      <c r="H134" s="185">
        <v>0</v>
      </c>
      <c r="I134" s="185">
        <v>0</v>
      </c>
    </row>
    <row r="135" spans="2:9" x14ac:dyDescent="0.25">
      <c r="B135" s="234" t="s">
        <v>131</v>
      </c>
      <c r="C135" s="191" t="s">
        <v>130</v>
      </c>
      <c r="D135" s="233" t="str">
        <f t="shared" ref="D135:F136" si="83">D136</f>
        <v>20</v>
      </c>
      <c r="E135" s="233" t="str">
        <f t="shared" si="83"/>
        <v>0</v>
      </c>
      <c r="F135" s="191">
        <f>F136</f>
        <v>20</v>
      </c>
      <c r="G135" s="191">
        <f t="shared" ref="G135:I136" si="84">G136</f>
        <v>15</v>
      </c>
      <c r="H135" s="191">
        <f t="shared" si="84"/>
        <v>15</v>
      </c>
      <c r="I135" s="191">
        <f t="shared" si="84"/>
        <v>15</v>
      </c>
    </row>
    <row r="136" spans="2:9" x14ac:dyDescent="0.25">
      <c r="B136" s="235"/>
      <c r="C136" s="185" t="s">
        <v>73</v>
      </c>
      <c r="D136" s="223" t="str">
        <f t="shared" si="83"/>
        <v>20</v>
      </c>
      <c r="E136" s="223" t="str">
        <f t="shared" si="83"/>
        <v>0</v>
      </c>
      <c r="F136" s="223">
        <f t="shared" si="83"/>
        <v>20</v>
      </c>
      <c r="G136" s="223">
        <f t="shared" si="84"/>
        <v>15</v>
      </c>
      <c r="H136" s="223">
        <f t="shared" si="84"/>
        <v>15</v>
      </c>
      <c r="I136" s="223">
        <f t="shared" si="84"/>
        <v>15</v>
      </c>
    </row>
    <row r="137" spans="2:9" x14ac:dyDescent="0.25">
      <c r="B137" s="235">
        <v>20</v>
      </c>
      <c r="C137" s="185" t="s">
        <v>128</v>
      </c>
      <c r="D137" s="186" t="s">
        <v>207</v>
      </c>
      <c r="E137" s="186" t="s">
        <v>147</v>
      </c>
      <c r="F137" s="186">
        <f t="shared" ref="F137" si="85">D137+E137</f>
        <v>20</v>
      </c>
      <c r="G137" s="185">
        <v>15</v>
      </c>
      <c r="H137" s="185">
        <v>15</v>
      </c>
      <c r="I137" s="185">
        <v>15</v>
      </c>
    </row>
    <row r="138" spans="2:9" hidden="1" x14ac:dyDescent="0.25">
      <c r="B138" s="234"/>
      <c r="C138" s="191"/>
      <c r="D138" s="192"/>
      <c r="E138" s="233"/>
      <c r="F138" s="191"/>
      <c r="G138" s="191"/>
      <c r="H138" s="191"/>
      <c r="I138" s="191"/>
    </row>
    <row r="139" spans="2:9" hidden="1" x14ac:dyDescent="0.25">
      <c r="B139" s="235"/>
      <c r="C139" s="185"/>
      <c r="D139" s="186"/>
      <c r="E139" s="223"/>
      <c r="F139" s="185"/>
      <c r="G139" s="185"/>
      <c r="H139" s="185"/>
      <c r="I139" s="185"/>
    </row>
    <row r="140" spans="2:9" hidden="1" x14ac:dyDescent="0.25">
      <c r="B140" s="235"/>
      <c r="C140" s="185"/>
      <c r="D140" s="186"/>
      <c r="E140" s="186"/>
      <c r="F140" s="185"/>
      <c r="G140" s="185"/>
      <c r="H140" s="185"/>
      <c r="I140" s="185"/>
    </row>
    <row r="141" spans="2:9" x14ac:dyDescent="0.25">
      <c r="B141" s="231" t="s">
        <v>121</v>
      </c>
      <c r="C141" s="191" t="s">
        <v>119</v>
      </c>
      <c r="D141" s="233" t="str">
        <f t="shared" ref="D141:I142" si="86">D142</f>
        <v>10</v>
      </c>
      <c r="E141" s="233" t="str">
        <f t="shared" si="86"/>
        <v>0</v>
      </c>
      <c r="F141" s="191">
        <f t="shared" si="86"/>
        <v>10</v>
      </c>
      <c r="G141" s="191">
        <f t="shared" si="86"/>
        <v>10</v>
      </c>
      <c r="H141" s="191">
        <f t="shared" si="86"/>
        <v>10</v>
      </c>
      <c r="I141" s="191">
        <f t="shared" si="86"/>
        <v>10</v>
      </c>
    </row>
    <row r="142" spans="2:9" x14ac:dyDescent="0.25">
      <c r="B142" s="235"/>
      <c r="C142" s="185" t="s">
        <v>73</v>
      </c>
      <c r="D142" s="223" t="str">
        <f t="shared" si="86"/>
        <v>10</v>
      </c>
      <c r="E142" s="223" t="str">
        <f t="shared" si="86"/>
        <v>0</v>
      </c>
      <c r="F142" s="185">
        <f t="shared" si="86"/>
        <v>10</v>
      </c>
      <c r="G142" s="185">
        <f t="shared" si="86"/>
        <v>10</v>
      </c>
      <c r="H142" s="185">
        <f t="shared" si="86"/>
        <v>10</v>
      </c>
      <c r="I142" s="185">
        <f t="shared" si="86"/>
        <v>10</v>
      </c>
    </row>
    <row r="143" spans="2:9" x14ac:dyDescent="0.25">
      <c r="B143" s="235">
        <v>20</v>
      </c>
      <c r="C143" s="185" t="s">
        <v>120</v>
      </c>
      <c r="D143" s="186" t="s">
        <v>231</v>
      </c>
      <c r="E143" s="186" t="s">
        <v>147</v>
      </c>
      <c r="F143" s="186">
        <f t="shared" ref="F143" si="87">D143+E143</f>
        <v>10</v>
      </c>
      <c r="G143" s="185">
        <v>10</v>
      </c>
      <c r="H143" s="185">
        <v>10</v>
      </c>
      <c r="I143" s="185">
        <v>10</v>
      </c>
    </row>
    <row r="144" spans="2:9" x14ac:dyDescent="0.25">
      <c r="B144" s="238" t="s">
        <v>100</v>
      </c>
      <c r="C144" s="191" t="s">
        <v>99</v>
      </c>
      <c r="D144" s="191">
        <f t="shared" ref="D144:I144" si="88">D145+D148</f>
        <v>4008.87</v>
      </c>
      <c r="E144" s="191">
        <f t="shared" si="88"/>
        <v>-50.86</v>
      </c>
      <c r="F144" s="191">
        <f t="shared" si="88"/>
        <v>3958.01</v>
      </c>
      <c r="G144" s="191">
        <f t="shared" si="88"/>
        <v>560</v>
      </c>
      <c r="H144" s="191">
        <f t="shared" si="88"/>
        <v>560</v>
      </c>
      <c r="I144" s="191">
        <f t="shared" si="88"/>
        <v>560</v>
      </c>
    </row>
    <row r="145" spans="2:9" x14ac:dyDescent="0.25">
      <c r="B145" s="235"/>
      <c r="C145" s="185" t="s">
        <v>73</v>
      </c>
      <c r="D145" s="185">
        <f t="shared" ref="D145:I145" si="89">D146+D147</f>
        <v>725</v>
      </c>
      <c r="E145" s="185">
        <f t="shared" si="89"/>
        <v>50</v>
      </c>
      <c r="F145" s="185">
        <f t="shared" si="89"/>
        <v>775</v>
      </c>
      <c r="G145" s="185">
        <f t="shared" si="89"/>
        <v>210</v>
      </c>
      <c r="H145" s="185">
        <f t="shared" si="89"/>
        <v>210</v>
      </c>
      <c r="I145" s="185">
        <f t="shared" si="89"/>
        <v>210</v>
      </c>
    </row>
    <row r="146" spans="2:9" ht="12.75" customHeight="1" x14ac:dyDescent="0.25">
      <c r="B146" s="235">
        <v>20</v>
      </c>
      <c r="C146" s="185" t="s">
        <v>75</v>
      </c>
      <c r="D146" s="186" t="s">
        <v>251</v>
      </c>
      <c r="E146" s="186" t="s">
        <v>228</v>
      </c>
      <c r="F146" s="186">
        <f t="shared" ref="F146" si="90">D146+E146</f>
        <v>775</v>
      </c>
      <c r="G146" s="185">
        <v>210</v>
      </c>
      <c r="H146" s="185">
        <v>210</v>
      </c>
      <c r="I146" s="185">
        <v>210</v>
      </c>
    </row>
    <row r="147" spans="2:9" ht="12.75" hidden="1" customHeight="1" x14ac:dyDescent="0.25">
      <c r="B147" s="235">
        <v>81</v>
      </c>
      <c r="C147" s="185" t="s">
        <v>112</v>
      </c>
      <c r="D147" s="186"/>
      <c r="E147" s="186"/>
      <c r="F147" s="185">
        <v>0</v>
      </c>
      <c r="G147" s="185">
        <v>0</v>
      </c>
      <c r="H147" s="185">
        <v>0</v>
      </c>
      <c r="I147" s="185">
        <v>0</v>
      </c>
    </row>
    <row r="148" spans="2:9" x14ac:dyDescent="0.25">
      <c r="B148" s="235"/>
      <c r="C148" s="185" t="s">
        <v>77</v>
      </c>
      <c r="D148" s="186">
        <f t="shared" ref="D148:I148" si="91">D149+D150</f>
        <v>3283.87</v>
      </c>
      <c r="E148" s="186">
        <f t="shared" si="91"/>
        <v>-100.86</v>
      </c>
      <c r="F148" s="186">
        <f t="shared" si="91"/>
        <v>3183.01</v>
      </c>
      <c r="G148" s="186">
        <f t="shared" si="91"/>
        <v>350</v>
      </c>
      <c r="H148" s="186">
        <f t="shared" si="91"/>
        <v>350</v>
      </c>
      <c r="I148" s="186">
        <f t="shared" si="91"/>
        <v>350</v>
      </c>
    </row>
    <row r="149" spans="2:9" x14ac:dyDescent="0.25">
      <c r="B149" s="235">
        <v>60</v>
      </c>
      <c r="C149" s="185" t="s">
        <v>162</v>
      </c>
      <c r="D149" s="186" t="s">
        <v>242</v>
      </c>
      <c r="E149" s="186" t="s">
        <v>268</v>
      </c>
      <c r="F149" s="186">
        <f t="shared" ref="F149:F150" si="92">D149+E149</f>
        <v>1898.01</v>
      </c>
      <c r="G149" s="223">
        <v>0</v>
      </c>
      <c r="H149" s="223">
        <v>0</v>
      </c>
      <c r="I149" s="223">
        <v>0</v>
      </c>
    </row>
    <row r="150" spans="2:9" x14ac:dyDescent="0.25">
      <c r="B150" s="235">
        <v>70</v>
      </c>
      <c r="C150" s="185" t="s">
        <v>78</v>
      </c>
      <c r="D150" s="186" t="s">
        <v>243</v>
      </c>
      <c r="E150" s="186">
        <f>E151+E154</f>
        <v>0</v>
      </c>
      <c r="F150" s="186">
        <f t="shared" si="92"/>
        <v>1285</v>
      </c>
      <c r="G150" s="185">
        <v>350</v>
      </c>
      <c r="H150" s="185">
        <v>350</v>
      </c>
      <c r="I150" s="185">
        <v>350</v>
      </c>
    </row>
    <row r="151" spans="2:9" x14ac:dyDescent="0.25">
      <c r="B151" s="234" t="s">
        <v>108</v>
      </c>
      <c r="C151" s="191" t="s">
        <v>188</v>
      </c>
      <c r="D151" s="224">
        <f t="shared" ref="D151:I152" si="93">D152</f>
        <v>2</v>
      </c>
      <c r="E151" s="224">
        <f t="shared" si="93"/>
        <v>0</v>
      </c>
      <c r="F151" s="224">
        <f t="shared" si="93"/>
        <v>2</v>
      </c>
      <c r="G151" s="224">
        <f t="shared" si="93"/>
        <v>0</v>
      </c>
      <c r="H151" s="224">
        <f t="shared" si="93"/>
        <v>0</v>
      </c>
      <c r="I151" s="224">
        <f t="shared" si="93"/>
        <v>0</v>
      </c>
    </row>
    <row r="152" spans="2:9" x14ac:dyDescent="0.25">
      <c r="B152" s="185"/>
      <c r="C152" s="185" t="s">
        <v>73</v>
      </c>
      <c r="D152" s="224">
        <f t="shared" si="93"/>
        <v>2</v>
      </c>
      <c r="E152" s="224">
        <f t="shared" si="93"/>
        <v>0</v>
      </c>
      <c r="F152" s="224">
        <f t="shared" si="93"/>
        <v>2</v>
      </c>
      <c r="G152" s="224">
        <f t="shared" si="93"/>
        <v>0</v>
      </c>
      <c r="H152" s="224">
        <f t="shared" si="93"/>
        <v>0</v>
      </c>
      <c r="I152" s="224">
        <f t="shared" si="93"/>
        <v>0</v>
      </c>
    </row>
    <row r="153" spans="2:9" x14ac:dyDescent="0.25">
      <c r="B153" s="185">
        <v>20</v>
      </c>
      <c r="C153" s="185" t="s">
        <v>128</v>
      </c>
      <c r="D153" s="224">
        <v>2</v>
      </c>
      <c r="E153" s="224">
        <v>0</v>
      </c>
      <c r="F153" s="186">
        <f t="shared" ref="F153" si="94">D153+E153</f>
        <v>2</v>
      </c>
      <c r="G153" s="198">
        <v>0</v>
      </c>
      <c r="H153" s="198">
        <v>0</v>
      </c>
      <c r="I153" s="198">
        <v>0</v>
      </c>
    </row>
    <row r="154" spans="2:9" hidden="1" x14ac:dyDescent="0.25">
      <c r="B154" s="185"/>
      <c r="C154" s="185" t="s">
        <v>77</v>
      </c>
      <c r="D154" s="186"/>
      <c r="E154" s="186"/>
      <c r="F154" s="185">
        <f>F155</f>
        <v>0</v>
      </c>
      <c r="G154" s="185">
        <f t="shared" ref="G154:I154" si="95">G155</f>
        <v>0</v>
      </c>
      <c r="H154" s="185">
        <f t="shared" si="95"/>
        <v>0</v>
      </c>
      <c r="I154" s="185">
        <f t="shared" si="95"/>
        <v>0</v>
      </c>
    </row>
    <row r="155" spans="2:9" hidden="1" x14ac:dyDescent="0.25">
      <c r="B155" s="185">
        <v>56</v>
      </c>
      <c r="C155" s="185" t="s">
        <v>109</v>
      </c>
      <c r="D155" s="186"/>
      <c r="E155" s="186"/>
      <c r="F155" s="185">
        <v>0</v>
      </c>
      <c r="G155" s="185">
        <v>0</v>
      </c>
      <c r="H155" s="185">
        <v>0</v>
      </c>
      <c r="I155" s="185">
        <v>0</v>
      </c>
    </row>
    <row r="156" spans="2:9" x14ac:dyDescent="0.25">
      <c r="B156" s="235">
        <v>98</v>
      </c>
      <c r="C156" s="185" t="s">
        <v>143</v>
      </c>
      <c r="D156" s="206">
        <f t="shared" ref="D156:I157" si="96">D8-D60</f>
        <v>-4576.8600000000006</v>
      </c>
      <c r="E156" s="198">
        <f t="shared" si="96"/>
        <v>0</v>
      </c>
      <c r="F156" s="206">
        <f t="shared" si="96"/>
        <v>-4576.8600000000042</v>
      </c>
      <c r="G156" s="198">
        <f t="shared" si="96"/>
        <v>0</v>
      </c>
      <c r="H156" s="198">
        <f t="shared" si="96"/>
        <v>0</v>
      </c>
      <c r="I156" s="198">
        <f t="shared" si="96"/>
        <v>0</v>
      </c>
    </row>
    <row r="157" spans="2:9" x14ac:dyDescent="0.25">
      <c r="B157" s="239"/>
      <c r="C157" s="240" t="s">
        <v>144</v>
      </c>
      <c r="D157" s="186">
        <f t="shared" si="96"/>
        <v>0</v>
      </c>
      <c r="E157" s="186">
        <f t="shared" si="96"/>
        <v>0</v>
      </c>
      <c r="F157" s="186">
        <f t="shared" si="96"/>
        <v>0</v>
      </c>
      <c r="G157" s="186">
        <f t="shared" si="96"/>
        <v>0</v>
      </c>
      <c r="H157" s="186">
        <f t="shared" si="96"/>
        <v>0</v>
      </c>
      <c r="I157" s="186">
        <f t="shared" si="96"/>
        <v>0</v>
      </c>
    </row>
    <row r="158" spans="2:9" x14ac:dyDescent="0.25">
      <c r="B158" s="239"/>
      <c r="C158" s="240" t="s">
        <v>145</v>
      </c>
      <c r="D158" s="186">
        <f t="shared" ref="D158:I158" si="97">D53-D66</f>
        <v>-4576.8600000000006</v>
      </c>
      <c r="E158" s="186">
        <f t="shared" si="97"/>
        <v>0</v>
      </c>
      <c r="F158" s="186">
        <f t="shared" si="97"/>
        <v>-4576.8600000000006</v>
      </c>
      <c r="G158" s="186">
        <f t="shared" si="97"/>
        <v>0</v>
      </c>
      <c r="H158" s="186">
        <f t="shared" si="97"/>
        <v>0</v>
      </c>
      <c r="I158" s="186">
        <f t="shared" si="97"/>
        <v>0</v>
      </c>
    </row>
    <row r="159" spans="2:9" x14ac:dyDescent="0.25">
      <c r="B159" s="6"/>
      <c r="C159" s="2"/>
      <c r="D159" s="2"/>
      <c r="E159" s="2"/>
      <c r="F159" s="2"/>
      <c r="G159" s="2"/>
      <c r="H159" s="2"/>
      <c r="I159" s="2"/>
    </row>
    <row r="160" spans="2:9" x14ac:dyDescent="0.25">
      <c r="B160" s="6"/>
      <c r="C160" s="2"/>
      <c r="D160" s="2"/>
      <c r="E160" s="2"/>
      <c r="F160" s="2"/>
      <c r="G160" s="2"/>
      <c r="H160" s="2"/>
      <c r="I160" s="2"/>
    </row>
    <row r="161" spans="2:9" x14ac:dyDescent="0.25">
      <c r="B161" s="6"/>
      <c r="C161" s="2"/>
      <c r="D161" s="2"/>
      <c r="E161" s="2"/>
      <c r="F161" s="2"/>
      <c r="G161" s="2"/>
      <c r="H161" s="2"/>
      <c r="I161" s="2"/>
    </row>
    <row r="162" spans="2:9" x14ac:dyDescent="0.25">
      <c r="B162" s="6"/>
      <c r="C162" s="2"/>
      <c r="D162" s="2"/>
      <c r="E162" s="2"/>
      <c r="F162" s="2"/>
      <c r="G162" s="2"/>
      <c r="H162" s="2"/>
      <c r="I162" s="2"/>
    </row>
    <row r="163" spans="2:9" x14ac:dyDescent="0.25">
      <c r="B163" s="6"/>
      <c r="C163" s="2"/>
      <c r="D163" s="2"/>
      <c r="E163" s="2"/>
      <c r="F163" s="2"/>
      <c r="G163" s="2"/>
      <c r="H163" s="2"/>
      <c r="I163" s="2"/>
    </row>
    <row r="164" spans="2:9" x14ac:dyDescent="0.25">
      <c r="B164" s="6"/>
      <c r="C164" s="2"/>
      <c r="D164" s="2"/>
      <c r="E164" s="2"/>
      <c r="F164" s="2"/>
      <c r="G164" s="2"/>
      <c r="H164" s="2"/>
      <c r="I164" s="2"/>
    </row>
    <row r="165" spans="2:9" x14ac:dyDescent="0.25">
      <c r="B165" s="6"/>
      <c r="C165" s="2"/>
      <c r="D165" s="2"/>
      <c r="E165" s="2"/>
      <c r="F165" s="2"/>
      <c r="G165" s="2"/>
      <c r="H165" s="2"/>
      <c r="I165" s="2"/>
    </row>
    <row r="166" spans="2:9" x14ac:dyDescent="0.25">
      <c r="B166" s="6"/>
      <c r="C166" s="2"/>
      <c r="D166" s="2"/>
      <c r="E166" s="2"/>
      <c r="F166" s="2"/>
      <c r="G166" s="2"/>
      <c r="H166" s="2"/>
      <c r="I166" s="2"/>
    </row>
    <row r="167" spans="2:9" x14ac:dyDescent="0.25">
      <c r="B167" s="6"/>
      <c r="C167" s="2"/>
      <c r="D167" s="2"/>
      <c r="E167" s="2"/>
      <c r="F167" s="2"/>
      <c r="G167" s="2"/>
      <c r="H167" s="2"/>
      <c r="I167" s="2"/>
    </row>
    <row r="168" spans="2:9" x14ac:dyDescent="0.25">
      <c r="B168" s="6"/>
      <c r="C168" s="2"/>
      <c r="D168" s="2"/>
      <c r="E168" s="2"/>
      <c r="F168" s="2"/>
      <c r="G168" s="2"/>
      <c r="H168" s="2"/>
      <c r="I168" s="2"/>
    </row>
    <row r="169" spans="2:9" x14ac:dyDescent="0.25">
      <c r="B169" s="6"/>
      <c r="C169" s="2"/>
      <c r="D169" s="2"/>
      <c r="E169" s="2"/>
      <c r="F169" s="2"/>
      <c r="G169" s="2"/>
      <c r="H169" s="2"/>
      <c r="I169" s="2"/>
    </row>
    <row r="170" spans="2:9" x14ac:dyDescent="0.25">
      <c r="B170" s="6"/>
      <c r="C170" s="2"/>
      <c r="D170" s="2"/>
      <c r="E170" s="2"/>
      <c r="F170" s="2"/>
      <c r="G170" s="2"/>
      <c r="H170" s="2"/>
      <c r="I170" s="2"/>
    </row>
    <row r="171" spans="2:9" x14ac:dyDescent="0.25">
      <c r="B171" s="6"/>
      <c r="C171" s="2"/>
      <c r="D171" s="2"/>
      <c r="E171" s="2"/>
      <c r="F171" s="2"/>
      <c r="G171" s="2"/>
      <c r="H171" s="2"/>
      <c r="I171" s="2"/>
    </row>
    <row r="172" spans="2:9" x14ac:dyDescent="0.25">
      <c r="B172" s="6"/>
      <c r="C172" s="2"/>
      <c r="D172" s="2"/>
      <c r="E172" s="2"/>
      <c r="F172" s="2"/>
      <c r="G172" s="2"/>
      <c r="H172" s="2"/>
      <c r="I172" s="2"/>
    </row>
    <row r="173" spans="2:9" x14ac:dyDescent="0.25">
      <c r="B173" s="6"/>
    </row>
    <row r="174" spans="2:9" x14ac:dyDescent="0.25">
      <c r="B174" s="6"/>
    </row>
    <row r="175" spans="2:9" x14ac:dyDescent="0.25">
      <c r="B175" s="6"/>
    </row>
    <row r="176" spans="2:9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</sheetData>
  <mergeCells count="1">
    <mergeCell ref="F2:I2"/>
  </mergeCells>
  <pageMargins left="0.5" right="0" top="0.75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37367-2D26-4334-A23F-9499D242C053}">
  <dimension ref="B1:L188"/>
  <sheetViews>
    <sheetView zoomScale="142" zoomScaleNormal="142" workbookViewId="0">
      <pane xSplit="1" ySplit="7" topLeftCell="B145" activePane="bottomRight" state="frozen"/>
      <selection pane="topRight" activeCell="B1" sqref="B1"/>
      <selection pane="bottomLeft" activeCell="A9" sqref="A9"/>
      <selection pane="bottomRight" activeCell="J16" sqref="J16"/>
    </sheetView>
  </sheetViews>
  <sheetFormatPr defaultRowHeight="12.5" x14ac:dyDescent="0.25"/>
  <cols>
    <col min="1" max="1" width="1.54296875" customWidth="1"/>
    <col min="2" max="2" width="9" customWidth="1"/>
    <col min="3" max="3" width="32.453125" customWidth="1"/>
    <col min="4" max="4" width="7" customWidth="1"/>
    <col min="5" max="5" width="7.453125" customWidth="1"/>
    <col min="6" max="6" width="7.54296875" customWidth="1"/>
    <col min="7" max="7" width="5.90625" customWidth="1"/>
    <col min="8" max="8" width="5.6328125" customWidth="1"/>
    <col min="9" max="9" width="6" customWidth="1"/>
    <col min="11" max="11" width="9.6328125" customWidth="1"/>
  </cols>
  <sheetData>
    <row r="1" spans="2:11" ht="13" x14ac:dyDescent="0.3">
      <c r="B1" s="78" t="s">
        <v>102</v>
      </c>
      <c r="G1" s="3" t="s">
        <v>111</v>
      </c>
    </row>
    <row r="2" spans="2:11" ht="16.5" customHeight="1" x14ac:dyDescent="0.25">
      <c r="F2" s="4"/>
    </row>
    <row r="3" spans="2:11" ht="8.25" customHeight="1" x14ac:dyDescent="0.25">
      <c r="F3" s="4"/>
    </row>
    <row r="4" spans="2:11" ht="13" x14ac:dyDescent="0.3">
      <c r="C4" s="1" t="s">
        <v>189</v>
      </c>
    </row>
    <row r="5" spans="2:11" ht="13" x14ac:dyDescent="0.3">
      <c r="C5" s="1" t="s">
        <v>177</v>
      </c>
    </row>
    <row r="6" spans="2:11" x14ac:dyDescent="0.25">
      <c r="G6" s="5"/>
      <c r="H6" s="5"/>
      <c r="I6" s="27" t="s">
        <v>105</v>
      </c>
    </row>
    <row r="7" spans="2:11" ht="27" customHeight="1" x14ac:dyDescent="0.25">
      <c r="B7" s="69" t="s">
        <v>0</v>
      </c>
      <c r="C7" s="69" t="s">
        <v>1</v>
      </c>
      <c r="D7" s="187" t="s">
        <v>217</v>
      </c>
      <c r="E7" s="187" t="s">
        <v>218</v>
      </c>
      <c r="F7" s="241" t="s">
        <v>219</v>
      </c>
      <c r="G7" s="189">
        <v>2025</v>
      </c>
      <c r="H7" s="189">
        <v>2026</v>
      </c>
      <c r="I7" s="189">
        <v>2027</v>
      </c>
    </row>
    <row r="8" spans="2:11" ht="11.25" customHeight="1" x14ac:dyDescent="0.25">
      <c r="B8" s="190" t="s">
        <v>107</v>
      </c>
      <c r="C8" s="191" t="s">
        <v>106</v>
      </c>
      <c r="D8" s="193">
        <f t="shared" ref="D8:I8" si="0">D9+D53</f>
        <v>17041.59</v>
      </c>
      <c r="E8" s="194">
        <f t="shared" si="0"/>
        <v>107</v>
      </c>
      <c r="F8" s="193">
        <f t="shared" si="0"/>
        <v>17148.59</v>
      </c>
      <c r="G8" s="194">
        <f t="shared" si="0"/>
        <v>6749</v>
      </c>
      <c r="H8" s="194">
        <f t="shared" si="0"/>
        <v>6761</v>
      </c>
      <c r="I8" s="194">
        <f t="shared" si="0"/>
        <v>6773</v>
      </c>
    </row>
    <row r="9" spans="2:11" ht="11.25" customHeight="1" x14ac:dyDescent="0.25">
      <c r="B9" s="195"/>
      <c r="C9" s="191" t="s">
        <v>68</v>
      </c>
      <c r="D9" s="194">
        <f>D10+D14+D17+D48+D45+D51</f>
        <v>8633</v>
      </c>
      <c r="E9" s="194">
        <f>E10+E14+E17+E48+E45+E51</f>
        <v>86</v>
      </c>
      <c r="F9" s="194">
        <f>F10+F14+F17+F48+F45+F51</f>
        <v>8719</v>
      </c>
      <c r="G9" s="194">
        <f t="shared" ref="G9:I9" si="1">G10+G14+G17+G48+G45+G51</f>
        <v>6749</v>
      </c>
      <c r="H9" s="194">
        <f t="shared" si="1"/>
        <v>6761</v>
      </c>
      <c r="I9" s="194">
        <f t="shared" si="1"/>
        <v>6773</v>
      </c>
    </row>
    <row r="10" spans="2:11" ht="11.25" customHeight="1" x14ac:dyDescent="0.25">
      <c r="B10" s="196" t="s">
        <v>4</v>
      </c>
      <c r="C10" s="191" t="s">
        <v>43</v>
      </c>
      <c r="D10" s="191">
        <f t="shared" ref="D10:I10" si="2">D11+D12+D13</f>
        <v>1529</v>
      </c>
      <c r="E10" s="191">
        <f t="shared" si="2"/>
        <v>0</v>
      </c>
      <c r="F10" s="191">
        <f t="shared" si="2"/>
        <v>1529</v>
      </c>
      <c r="G10" s="191">
        <f t="shared" si="2"/>
        <v>1224</v>
      </c>
      <c r="H10" s="191">
        <f t="shared" si="2"/>
        <v>1265</v>
      </c>
      <c r="I10" s="191">
        <f t="shared" si="2"/>
        <v>1306</v>
      </c>
    </row>
    <row r="11" spans="2:11" ht="11.25" customHeight="1" x14ac:dyDescent="0.25">
      <c r="B11" s="197" t="s">
        <v>6</v>
      </c>
      <c r="C11" s="185" t="s">
        <v>5</v>
      </c>
      <c r="D11" s="186" t="s">
        <v>191</v>
      </c>
      <c r="E11" s="186" t="s">
        <v>147</v>
      </c>
      <c r="F11" s="186">
        <f>D11+E11</f>
        <v>325</v>
      </c>
      <c r="G11" s="185">
        <v>345</v>
      </c>
      <c r="H11" s="185">
        <v>356</v>
      </c>
      <c r="I11" s="198">
        <v>366</v>
      </c>
    </row>
    <row r="12" spans="2:11" ht="21" customHeight="1" x14ac:dyDescent="0.25">
      <c r="B12" s="197" t="s">
        <v>7</v>
      </c>
      <c r="C12" s="199" t="s">
        <v>58</v>
      </c>
      <c r="D12" s="186" t="s">
        <v>192</v>
      </c>
      <c r="E12" s="186" t="s">
        <v>147</v>
      </c>
      <c r="F12" s="186">
        <f>D12+E12</f>
        <v>1204</v>
      </c>
      <c r="G12" s="185">
        <v>879</v>
      </c>
      <c r="H12" s="185">
        <v>909</v>
      </c>
      <c r="I12" s="185">
        <v>940</v>
      </c>
      <c r="K12" s="2"/>
    </row>
    <row r="13" spans="2:11" ht="16.5" customHeight="1" x14ac:dyDescent="0.25">
      <c r="B13" s="197" t="s">
        <v>140</v>
      </c>
      <c r="C13" s="199" t="s">
        <v>141</v>
      </c>
      <c r="D13" s="186" t="s">
        <v>147</v>
      </c>
      <c r="E13" s="186" t="s">
        <v>147</v>
      </c>
      <c r="F13" s="186">
        <f>D13+E13</f>
        <v>0</v>
      </c>
      <c r="G13" s="185">
        <v>0</v>
      </c>
      <c r="H13" s="185">
        <v>0</v>
      </c>
      <c r="I13" s="185">
        <v>0</v>
      </c>
      <c r="K13" s="2"/>
    </row>
    <row r="14" spans="2:11" ht="11.25" customHeight="1" x14ac:dyDescent="0.25">
      <c r="B14" s="200" t="s">
        <v>8</v>
      </c>
      <c r="C14" s="201" t="s">
        <v>62</v>
      </c>
      <c r="D14" s="203">
        <f t="shared" ref="D14:I14" si="3">D15+D16</f>
        <v>4136.6000000000004</v>
      </c>
      <c r="E14" s="202">
        <f t="shared" si="3"/>
        <v>0</v>
      </c>
      <c r="F14" s="203">
        <f t="shared" si="3"/>
        <v>4136.6000000000004</v>
      </c>
      <c r="G14" s="203">
        <f t="shared" si="3"/>
        <v>3113.6</v>
      </c>
      <c r="H14" s="203">
        <f t="shared" si="3"/>
        <v>3129.6</v>
      </c>
      <c r="I14" s="203">
        <f t="shared" si="3"/>
        <v>3145.6</v>
      </c>
    </row>
    <row r="15" spans="2:11" ht="21" customHeight="1" x14ac:dyDescent="0.25">
      <c r="B15" s="204" t="s">
        <v>9</v>
      </c>
      <c r="C15" s="205" t="s">
        <v>103</v>
      </c>
      <c r="D15" s="186" t="s">
        <v>248</v>
      </c>
      <c r="E15" s="186" t="s">
        <v>147</v>
      </c>
      <c r="F15" s="186">
        <f t="shared" ref="F15:F18" si="4">D15+E15</f>
        <v>2732.6</v>
      </c>
      <c r="G15" s="185">
        <v>2098.6</v>
      </c>
      <c r="H15" s="185">
        <v>2110.6</v>
      </c>
      <c r="I15" s="206">
        <v>2122.6</v>
      </c>
    </row>
    <row r="16" spans="2:11" ht="21" customHeight="1" x14ac:dyDescent="0.25">
      <c r="B16" s="204" t="s">
        <v>10</v>
      </c>
      <c r="C16" s="207" t="s">
        <v>104</v>
      </c>
      <c r="D16" s="186" t="s">
        <v>194</v>
      </c>
      <c r="E16" s="186" t="s">
        <v>147</v>
      </c>
      <c r="F16" s="186">
        <f t="shared" si="4"/>
        <v>1404</v>
      </c>
      <c r="G16" s="185">
        <v>1015</v>
      </c>
      <c r="H16" s="185">
        <v>1019</v>
      </c>
      <c r="I16" s="198">
        <v>1023</v>
      </c>
    </row>
    <row r="17" spans="2:11" ht="11.25" customHeight="1" x14ac:dyDescent="0.25">
      <c r="B17" s="204"/>
      <c r="C17" s="208" t="s">
        <v>57</v>
      </c>
      <c r="D17" s="191">
        <f t="shared" ref="D17:H17" si="5">D18+D19+D29+D34+D35+D36+D37+D41</f>
        <v>2568.4</v>
      </c>
      <c r="E17" s="191">
        <f t="shared" si="5"/>
        <v>94</v>
      </c>
      <c r="F17" s="191">
        <f t="shared" si="5"/>
        <v>2662.4</v>
      </c>
      <c r="G17" s="191">
        <f t="shared" si="5"/>
        <v>2171.4</v>
      </c>
      <c r="H17" s="191">
        <f t="shared" si="5"/>
        <v>2126.4</v>
      </c>
      <c r="I17" s="191">
        <f>I18+I19+I29+I34+I35+I36+I37+I41</f>
        <v>2081.4</v>
      </c>
    </row>
    <row r="18" spans="2:11" ht="11.25" customHeight="1" x14ac:dyDescent="0.25">
      <c r="B18" s="209" t="s">
        <v>3</v>
      </c>
      <c r="C18" s="210" t="s">
        <v>2</v>
      </c>
      <c r="D18" s="193" t="s">
        <v>195</v>
      </c>
      <c r="E18" s="192" t="s">
        <v>147</v>
      </c>
      <c r="F18" s="192">
        <f t="shared" si="4"/>
        <v>13</v>
      </c>
      <c r="G18" s="185">
        <v>13</v>
      </c>
      <c r="H18" s="185">
        <v>13</v>
      </c>
      <c r="I18" s="185">
        <v>13</v>
      </c>
      <c r="K18" s="2"/>
    </row>
    <row r="19" spans="2:11" ht="11.25" customHeight="1" x14ac:dyDescent="0.25">
      <c r="B19" s="200" t="s">
        <v>22</v>
      </c>
      <c r="C19" s="191" t="s">
        <v>44</v>
      </c>
      <c r="D19" s="202">
        <f t="shared" ref="D19:I19" si="6">D20+D23+D27+D28</f>
        <v>467</v>
      </c>
      <c r="E19" s="191">
        <f t="shared" si="6"/>
        <v>328</v>
      </c>
      <c r="F19" s="191">
        <f t="shared" si="6"/>
        <v>795</v>
      </c>
      <c r="G19" s="191">
        <f t="shared" si="6"/>
        <v>473</v>
      </c>
      <c r="H19" s="191">
        <f t="shared" si="6"/>
        <v>483</v>
      </c>
      <c r="I19" s="191">
        <f t="shared" si="6"/>
        <v>493</v>
      </c>
    </row>
    <row r="20" spans="2:11" ht="11.25" customHeight="1" x14ac:dyDescent="0.25">
      <c r="B20" s="204" t="s">
        <v>11</v>
      </c>
      <c r="C20" s="185" t="s">
        <v>45</v>
      </c>
      <c r="D20" s="198">
        <f t="shared" ref="D20:I20" si="7">D21+D22</f>
        <v>280</v>
      </c>
      <c r="E20" s="185">
        <f t="shared" si="7"/>
        <v>270</v>
      </c>
      <c r="F20" s="185">
        <f t="shared" si="7"/>
        <v>550</v>
      </c>
      <c r="G20" s="185">
        <f t="shared" si="7"/>
        <v>287</v>
      </c>
      <c r="H20" s="185">
        <f t="shared" si="7"/>
        <v>294</v>
      </c>
      <c r="I20" s="185">
        <f t="shared" si="7"/>
        <v>301</v>
      </c>
    </row>
    <row r="21" spans="2:11" ht="11.25" customHeight="1" x14ac:dyDescent="0.25">
      <c r="B21" s="204" t="s">
        <v>12</v>
      </c>
      <c r="C21" s="211" t="s">
        <v>46</v>
      </c>
      <c r="D21" s="224" t="s">
        <v>196</v>
      </c>
      <c r="E21" s="186" t="s">
        <v>147</v>
      </c>
      <c r="F21" s="186">
        <f t="shared" ref="F21:F28" si="8">D21+E21</f>
        <v>80</v>
      </c>
      <c r="G21" s="185">
        <v>82</v>
      </c>
      <c r="H21" s="185">
        <v>84</v>
      </c>
      <c r="I21" s="185">
        <v>86</v>
      </c>
      <c r="K21" s="2"/>
    </row>
    <row r="22" spans="2:11" ht="11.25" customHeight="1" x14ac:dyDescent="0.25">
      <c r="B22" s="204" t="s">
        <v>13</v>
      </c>
      <c r="C22" s="211" t="s">
        <v>47</v>
      </c>
      <c r="D22" s="224" t="s">
        <v>197</v>
      </c>
      <c r="E22" s="186" t="s">
        <v>253</v>
      </c>
      <c r="F22" s="186">
        <f t="shared" si="8"/>
        <v>470</v>
      </c>
      <c r="G22" s="185">
        <v>205</v>
      </c>
      <c r="H22" s="185">
        <v>210</v>
      </c>
      <c r="I22" s="185">
        <v>215</v>
      </c>
      <c r="K22" s="2"/>
    </row>
    <row r="23" spans="2:11" ht="11.25" customHeight="1" x14ac:dyDescent="0.25">
      <c r="B23" s="204" t="s">
        <v>14</v>
      </c>
      <c r="C23" s="185" t="s">
        <v>48</v>
      </c>
      <c r="D23" s="198">
        <f t="shared" ref="D23:I23" si="9">D24+D25+D26</f>
        <v>145</v>
      </c>
      <c r="E23" s="185">
        <f t="shared" si="9"/>
        <v>58</v>
      </c>
      <c r="F23" s="185">
        <f t="shared" si="9"/>
        <v>203</v>
      </c>
      <c r="G23" s="185">
        <f t="shared" si="9"/>
        <v>149</v>
      </c>
      <c r="H23" s="185">
        <f t="shared" si="9"/>
        <v>152</v>
      </c>
      <c r="I23" s="185">
        <f t="shared" si="9"/>
        <v>155</v>
      </c>
      <c r="K23" s="2"/>
    </row>
    <row r="24" spans="2:11" ht="11.25" customHeight="1" x14ac:dyDescent="0.25">
      <c r="B24" s="204" t="s">
        <v>15</v>
      </c>
      <c r="C24" s="211" t="s">
        <v>49</v>
      </c>
      <c r="D24" s="230" t="s">
        <v>198</v>
      </c>
      <c r="E24" s="186" t="s">
        <v>257</v>
      </c>
      <c r="F24" s="186">
        <f t="shared" si="8"/>
        <v>138</v>
      </c>
      <c r="G24" s="185">
        <v>102</v>
      </c>
      <c r="H24" s="185">
        <v>104</v>
      </c>
      <c r="I24" s="185">
        <v>106</v>
      </c>
      <c r="K24" s="2"/>
    </row>
    <row r="25" spans="2:11" ht="11.25" customHeight="1" x14ac:dyDescent="0.25">
      <c r="B25" s="204" t="s">
        <v>16</v>
      </c>
      <c r="C25" s="211" t="s">
        <v>50</v>
      </c>
      <c r="D25" s="230" t="s">
        <v>199</v>
      </c>
      <c r="E25" s="186" t="s">
        <v>147</v>
      </c>
      <c r="F25" s="186">
        <f t="shared" si="8"/>
        <v>5</v>
      </c>
      <c r="G25" s="185">
        <v>6</v>
      </c>
      <c r="H25" s="185">
        <v>6</v>
      </c>
      <c r="I25" s="185">
        <v>6</v>
      </c>
      <c r="K25" s="2"/>
    </row>
    <row r="26" spans="2:11" ht="11.25" customHeight="1" x14ac:dyDescent="0.25">
      <c r="B26" s="204" t="s">
        <v>17</v>
      </c>
      <c r="C26" s="211" t="s">
        <v>51</v>
      </c>
      <c r="D26" s="230" t="s">
        <v>200</v>
      </c>
      <c r="E26" s="186" t="s">
        <v>207</v>
      </c>
      <c r="F26" s="186">
        <f t="shared" si="8"/>
        <v>60</v>
      </c>
      <c r="G26" s="185">
        <v>41</v>
      </c>
      <c r="H26" s="185">
        <v>42</v>
      </c>
      <c r="I26" s="185">
        <v>43</v>
      </c>
      <c r="K26" s="2"/>
    </row>
    <row r="27" spans="2:11" ht="11.25" customHeight="1" x14ac:dyDescent="0.25">
      <c r="B27" s="204" t="s">
        <v>20</v>
      </c>
      <c r="C27" s="185" t="s">
        <v>18</v>
      </c>
      <c r="D27" s="230" t="s">
        <v>201</v>
      </c>
      <c r="E27" s="186" t="s">
        <v>147</v>
      </c>
      <c r="F27" s="186">
        <f t="shared" si="8"/>
        <v>12</v>
      </c>
      <c r="G27" s="185">
        <v>12</v>
      </c>
      <c r="H27" s="185">
        <v>12</v>
      </c>
      <c r="I27" s="185">
        <v>12</v>
      </c>
    </row>
    <row r="28" spans="2:11" ht="11.25" customHeight="1" x14ac:dyDescent="0.25">
      <c r="B28" s="204" t="s">
        <v>21</v>
      </c>
      <c r="C28" s="185" t="s">
        <v>19</v>
      </c>
      <c r="D28" s="230" t="s">
        <v>202</v>
      </c>
      <c r="E28" s="186" t="s">
        <v>147</v>
      </c>
      <c r="F28" s="186">
        <f t="shared" si="8"/>
        <v>30</v>
      </c>
      <c r="G28" s="185">
        <v>25</v>
      </c>
      <c r="H28" s="185">
        <v>25</v>
      </c>
      <c r="I28" s="185">
        <v>25</v>
      </c>
    </row>
    <row r="29" spans="2:11" ht="11.25" customHeight="1" x14ac:dyDescent="0.25">
      <c r="B29" s="200">
        <v>16.02</v>
      </c>
      <c r="C29" s="191" t="s">
        <v>55</v>
      </c>
      <c r="D29" s="202">
        <f t="shared" ref="D29:I29" si="10">D30</f>
        <v>240</v>
      </c>
      <c r="E29" s="192" t="s">
        <v>147</v>
      </c>
      <c r="F29" s="191">
        <f t="shared" si="10"/>
        <v>240</v>
      </c>
      <c r="G29" s="191">
        <f t="shared" si="10"/>
        <v>192</v>
      </c>
      <c r="H29" s="191">
        <f t="shared" si="10"/>
        <v>194</v>
      </c>
      <c r="I29" s="191">
        <f t="shared" si="10"/>
        <v>196</v>
      </c>
    </row>
    <row r="30" spans="2:11" ht="11.25" customHeight="1" x14ac:dyDescent="0.25">
      <c r="B30" s="197" t="s">
        <v>23</v>
      </c>
      <c r="C30" s="185" t="s">
        <v>52</v>
      </c>
      <c r="D30" s="185">
        <f>D31+D32+D33</f>
        <v>240</v>
      </c>
      <c r="E30" s="186" t="s">
        <v>147</v>
      </c>
      <c r="F30" s="185">
        <f>F31+F32+F33</f>
        <v>240</v>
      </c>
      <c r="G30" s="185">
        <f t="shared" ref="G30:I30" si="11">G31+G32+G33</f>
        <v>192</v>
      </c>
      <c r="H30" s="185">
        <f t="shared" si="11"/>
        <v>194</v>
      </c>
      <c r="I30" s="185">
        <f t="shared" si="11"/>
        <v>196</v>
      </c>
    </row>
    <row r="31" spans="2:11" ht="11.25" customHeight="1" x14ac:dyDescent="0.25">
      <c r="B31" s="197" t="s">
        <v>24</v>
      </c>
      <c r="C31" s="207" t="s">
        <v>115</v>
      </c>
      <c r="D31" s="186" t="s">
        <v>203</v>
      </c>
      <c r="E31" s="186" t="s">
        <v>147</v>
      </c>
      <c r="F31" s="186">
        <f t="shared" ref="F31:F59" si="12">D31+E31</f>
        <v>193</v>
      </c>
      <c r="G31" s="185">
        <v>145</v>
      </c>
      <c r="H31" s="185">
        <v>147</v>
      </c>
      <c r="I31" s="185">
        <v>149</v>
      </c>
    </row>
    <row r="32" spans="2:11" ht="11.25" customHeight="1" x14ac:dyDescent="0.25">
      <c r="B32" s="197" t="s">
        <v>25</v>
      </c>
      <c r="C32" s="207" t="s">
        <v>116</v>
      </c>
      <c r="D32" s="186" t="s">
        <v>204</v>
      </c>
      <c r="E32" s="186" t="s">
        <v>147</v>
      </c>
      <c r="F32" s="186">
        <f t="shared" si="12"/>
        <v>45</v>
      </c>
      <c r="G32" s="185">
        <v>45</v>
      </c>
      <c r="H32" s="185">
        <v>45</v>
      </c>
      <c r="I32" s="185">
        <v>45</v>
      </c>
    </row>
    <row r="33" spans="2:9" ht="11.25" customHeight="1" x14ac:dyDescent="0.25">
      <c r="B33" s="197" t="s">
        <v>113</v>
      </c>
      <c r="C33" s="207" t="s">
        <v>114</v>
      </c>
      <c r="D33" s="186" t="s">
        <v>205</v>
      </c>
      <c r="E33" s="186" t="s">
        <v>147</v>
      </c>
      <c r="F33" s="186">
        <f t="shared" si="12"/>
        <v>2</v>
      </c>
      <c r="G33" s="185">
        <v>2</v>
      </c>
      <c r="H33" s="185">
        <v>2</v>
      </c>
      <c r="I33" s="185">
        <v>2</v>
      </c>
    </row>
    <row r="34" spans="2:9" ht="11.25" customHeight="1" x14ac:dyDescent="0.25">
      <c r="B34" s="212" t="s">
        <v>27</v>
      </c>
      <c r="C34" s="213" t="s">
        <v>26</v>
      </c>
      <c r="D34" s="192" t="s">
        <v>198</v>
      </c>
      <c r="E34" s="192" t="s">
        <v>147</v>
      </c>
      <c r="F34" s="192">
        <f t="shared" si="12"/>
        <v>100</v>
      </c>
      <c r="G34" s="191">
        <v>102</v>
      </c>
      <c r="H34" s="191">
        <v>104</v>
      </c>
      <c r="I34" s="191">
        <v>106</v>
      </c>
    </row>
    <row r="35" spans="2:9" ht="11.25" customHeight="1" x14ac:dyDescent="0.25">
      <c r="B35" s="214" t="s">
        <v>138</v>
      </c>
      <c r="C35" s="213" t="s">
        <v>139</v>
      </c>
      <c r="D35" s="192" t="s">
        <v>183</v>
      </c>
      <c r="E35" s="192" t="s">
        <v>147</v>
      </c>
      <c r="F35" s="192">
        <f t="shared" si="12"/>
        <v>1</v>
      </c>
      <c r="G35" s="191">
        <v>1</v>
      </c>
      <c r="H35" s="191">
        <v>1</v>
      </c>
      <c r="I35" s="191">
        <v>1</v>
      </c>
    </row>
    <row r="36" spans="2:9" ht="11.25" customHeight="1" x14ac:dyDescent="0.25">
      <c r="B36" s="215" t="s">
        <v>29</v>
      </c>
      <c r="C36" s="216" t="s">
        <v>28</v>
      </c>
      <c r="D36" s="192" t="s">
        <v>205</v>
      </c>
      <c r="E36" s="192" t="s">
        <v>147</v>
      </c>
      <c r="F36" s="192">
        <f t="shared" si="12"/>
        <v>2</v>
      </c>
      <c r="G36" s="191">
        <v>2</v>
      </c>
      <c r="H36" s="191">
        <v>2</v>
      </c>
      <c r="I36" s="191">
        <v>2</v>
      </c>
    </row>
    <row r="37" spans="2:9" ht="11.25" customHeight="1" x14ac:dyDescent="0.25">
      <c r="B37" s="215" t="s">
        <v>34</v>
      </c>
      <c r="C37" s="216" t="s">
        <v>53</v>
      </c>
      <c r="D37" s="191">
        <f t="shared" ref="D37:I37" si="13">D38+D39+D40</f>
        <v>1412</v>
      </c>
      <c r="E37" s="191">
        <f t="shared" si="13"/>
        <v>-234</v>
      </c>
      <c r="F37" s="191">
        <f t="shared" si="13"/>
        <v>1178</v>
      </c>
      <c r="G37" s="191">
        <f t="shared" si="13"/>
        <v>1075</v>
      </c>
      <c r="H37" s="191">
        <f t="shared" si="13"/>
        <v>1016</v>
      </c>
      <c r="I37" s="191">
        <f t="shared" si="13"/>
        <v>957</v>
      </c>
    </row>
    <row r="38" spans="2:9" ht="11.25" customHeight="1" x14ac:dyDescent="0.25">
      <c r="B38" s="217" t="s">
        <v>31</v>
      </c>
      <c r="C38" s="218" t="s">
        <v>59</v>
      </c>
      <c r="D38" s="186" t="s">
        <v>249</v>
      </c>
      <c r="E38" s="186" t="s">
        <v>254</v>
      </c>
      <c r="F38" s="186">
        <f t="shared" si="12"/>
        <v>1156</v>
      </c>
      <c r="G38" s="185">
        <v>1053</v>
      </c>
      <c r="H38" s="185">
        <v>994</v>
      </c>
      <c r="I38" s="185">
        <v>935</v>
      </c>
    </row>
    <row r="39" spans="2:9" ht="11.25" customHeight="1" x14ac:dyDescent="0.25">
      <c r="B39" s="217" t="s">
        <v>32</v>
      </c>
      <c r="C39" s="219" t="s">
        <v>60</v>
      </c>
      <c r="D39" s="186" t="s">
        <v>205</v>
      </c>
      <c r="E39" s="186" t="s">
        <v>147</v>
      </c>
      <c r="F39" s="186">
        <f t="shared" si="12"/>
        <v>2</v>
      </c>
      <c r="G39" s="185">
        <v>2</v>
      </c>
      <c r="H39" s="185">
        <v>2</v>
      </c>
      <c r="I39" s="185">
        <v>2</v>
      </c>
    </row>
    <row r="40" spans="2:9" ht="11.25" customHeight="1" x14ac:dyDescent="0.25">
      <c r="B40" s="217" t="s">
        <v>33</v>
      </c>
      <c r="C40" s="218" t="s">
        <v>30</v>
      </c>
      <c r="D40" s="186" t="s">
        <v>207</v>
      </c>
      <c r="E40" s="186" t="s">
        <v>147</v>
      </c>
      <c r="F40" s="186">
        <f t="shared" si="12"/>
        <v>20</v>
      </c>
      <c r="G40" s="185">
        <v>20</v>
      </c>
      <c r="H40" s="185">
        <v>20</v>
      </c>
      <c r="I40" s="185">
        <v>20</v>
      </c>
    </row>
    <row r="41" spans="2:9" ht="11.25" customHeight="1" x14ac:dyDescent="0.25">
      <c r="B41" s="215">
        <v>36.020000000000003</v>
      </c>
      <c r="C41" s="213" t="s">
        <v>117</v>
      </c>
      <c r="D41" s="191">
        <f>D42+D43+D44</f>
        <v>333.4</v>
      </c>
      <c r="E41" s="191">
        <f>E42+E43+E44</f>
        <v>0</v>
      </c>
      <c r="F41" s="191">
        <f>F42+F43+F44</f>
        <v>333.4</v>
      </c>
      <c r="G41" s="191">
        <f t="shared" ref="G41:I41" si="14">G42+G43+G44</f>
        <v>313.39999999999998</v>
      </c>
      <c r="H41" s="191">
        <f t="shared" si="14"/>
        <v>313.39999999999998</v>
      </c>
      <c r="I41" s="191">
        <f t="shared" si="14"/>
        <v>313.39999999999998</v>
      </c>
    </row>
    <row r="42" spans="2:9" ht="11.25" customHeight="1" x14ac:dyDescent="0.25">
      <c r="B42" s="217" t="s">
        <v>125</v>
      </c>
      <c r="C42" s="218" t="s">
        <v>124</v>
      </c>
      <c r="D42" s="186" t="s">
        <v>196</v>
      </c>
      <c r="E42" s="186" t="s">
        <v>147</v>
      </c>
      <c r="F42" s="186">
        <f t="shared" si="12"/>
        <v>80</v>
      </c>
      <c r="G42" s="185">
        <v>80</v>
      </c>
      <c r="H42" s="185">
        <v>80</v>
      </c>
      <c r="I42" s="185">
        <v>80</v>
      </c>
    </row>
    <row r="43" spans="2:9" ht="11.25" customHeight="1" x14ac:dyDescent="0.25">
      <c r="B43" s="217" t="s">
        <v>165</v>
      </c>
      <c r="C43" s="218" t="s">
        <v>157</v>
      </c>
      <c r="D43" s="186" t="s">
        <v>208</v>
      </c>
      <c r="E43" s="186" t="s">
        <v>147</v>
      </c>
      <c r="F43" s="186">
        <f t="shared" si="12"/>
        <v>3</v>
      </c>
      <c r="G43" s="185">
        <v>3</v>
      </c>
      <c r="H43" s="185">
        <v>3</v>
      </c>
      <c r="I43" s="185">
        <v>3</v>
      </c>
    </row>
    <row r="44" spans="2:9" ht="11.25" customHeight="1" x14ac:dyDescent="0.25">
      <c r="B44" s="217" t="s">
        <v>36</v>
      </c>
      <c r="C44" s="218" t="s">
        <v>35</v>
      </c>
      <c r="D44" s="186" t="s">
        <v>216</v>
      </c>
      <c r="E44" s="186" t="s">
        <v>147</v>
      </c>
      <c r="F44" s="186">
        <f t="shared" si="12"/>
        <v>250.4</v>
      </c>
      <c r="G44" s="185">
        <v>230.4</v>
      </c>
      <c r="H44" s="185">
        <v>230.4</v>
      </c>
      <c r="I44" s="185">
        <v>230.4</v>
      </c>
    </row>
    <row r="45" spans="2:9" ht="11.25" customHeight="1" x14ac:dyDescent="0.25">
      <c r="B45" s="215" t="s">
        <v>38</v>
      </c>
      <c r="C45" s="216" t="s">
        <v>54</v>
      </c>
      <c r="D45" s="192">
        <f t="shared" ref="D45:I45" si="15">D46+D47</f>
        <v>0</v>
      </c>
      <c r="E45" s="192">
        <f t="shared" si="15"/>
        <v>-8</v>
      </c>
      <c r="F45" s="192">
        <f t="shared" si="15"/>
        <v>-8</v>
      </c>
      <c r="G45" s="192">
        <f t="shared" si="15"/>
        <v>0</v>
      </c>
      <c r="H45" s="192">
        <f t="shared" si="15"/>
        <v>0</v>
      </c>
      <c r="I45" s="192">
        <f t="shared" si="15"/>
        <v>0</v>
      </c>
    </row>
    <row r="46" spans="2:9" ht="11.25" customHeight="1" x14ac:dyDescent="0.25">
      <c r="B46" s="217" t="s">
        <v>39</v>
      </c>
      <c r="C46" s="218" t="s">
        <v>37</v>
      </c>
      <c r="D46" s="186" t="s">
        <v>147</v>
      </c>
      <c r="E46" s="186" t="s">
        <v>147</v>
      </c>
      <c r="F46" s="186">
        <f t="shared" si="12"/>
        <v>0</v>
      </c>
      <c r="G46" s="185">
        <v>0</v>
      </c>
      <c r="H46" s="185">
        <v>0</v>
      </c>
      <c r="I46" s="185">
        <v>0</v>
      </c>
    </row>
    <row r="47" spans="2:9" ht="11.25" customHeight="1" x14ac:dyDescent="0.25">
      <c r="B47" s="220" t="s">
        <v>40</v>
      </c>
      <c r="C47" s="221" t="s">
        <v>61</v>
      </c>
      <c r="D47" s="186" t="s">
        <v>147</v>
      </c>
      <c r="E47" s="186" t="s">
        <v>258</v>
      </c>
      <c r="F47" s="186">
        <f t="shared" si="12"/>
        <v>-8</v>
      </c>
      <c r="G47" s="223">
        <v>0</v>
      </c>
      <c r="H47" s="223">
        <v>0</v>
      </c>
      <c r="I47" s="185">
        <v>0</v>
      </c>
    </row>
    <row r="48" spans="2:9" ht="11.25" customHeight="1" x14ac:dyDescent="0.25">
      <c r="B48" s="215" t="s">
        <v>41</v>
      </c>
      <c r="C48" s="213" t="s">
        <v>56</v>
      </c>
      <c r="D48" s="191">
        <f>D49+D50</f>
        <v>239</v>
      </c>
      <c r="E48" s="191">
        <f>E49+E50</f>
        <v>0</v>
      </c>
      <c r="F48" s="191">
        <f>F49+F50</f>
        <v>239</v>
      </c>
      <c r="G48" s="191">
        <f t="shared" ref="G48:I48" si="16">G49+G50</f>
        <v>240</v>
      </c>
      <c r="H48" s="191">
        <f t="shared" si="16"/>
        <v>240</v>
      </c>
      <c r="I48" s="191">
        <f t="shared" si="16"/>
        <v>240</v>
      </c>
    </row>
    <row r="49" spans="2:9" ht="11.25" customHeight="1" x14ac:dyDescent="0.25">
      <c r="B49" s="217" t="s">
        <v>42</v>
      </c>
      <c r="C49" s="218" t="s">
        <v>67</v>
      </c>
      <c r="D49" s="186" t="s">
        <v>209</v>
      </c>
      <c r="E49" s="186" t="s">
        <v>147</v>
      </c>
      <c r="F49" s="186">
        <f t="shared" si="12"/>
        <v>150</v>
      </c>
      <c r="G49" s="185">
        <v>150</v>
      </c>
      <c r="H49" s="185">
        <v>150</v>
      </c>
      <c r="I49" s="185">
        <v>150</v>
      </c>
    </row>
    <row r="50" spans="2:9" ht="11.25" customHeight="1" x14ac:dyDescent="0.25">
      <c r="B50" s="217" t="s">
        <v>166</v>
      </c>
      <c r="C50" s="218" t="s">
        <v>167</v>
      </c>
      <c r="D50" s="186" t="s">
        <v>210</v>
      </c>
      <c r="E50" s="186" t="s">
        <v>147</v>
      </c>
      <c r="F50" s="186">
        <f t="shared" si="12"/>
        <v>89</v>
      </c>
      <c r="G50" s="185">
        <v>90</v>
      </c>
      <c r="H50" s="185">
        <v>90</v>
      </c>
      <c r="I50" s="185">
        <v>90</v>
      </c>
    </row>
    <row r="51" spans="2:9" ht="11.25" customHeight="1" x14ac:dyDescent="0.25">
      <c r="B51" s="215">
        <v>43.02</v>
      </c>
      <c r="C51" s="213" t="s">
        <v>169</v>
      </c>
      <c r="D51" s="194" t="str">
        <f t="shared" ref="D51:I51" si="17">D52</f>
        <v>160</v>
      </c>
      <c r="E51" s="194">
        <f t="shared" si="17"/>
        <v>0</v>
      </c>
      <c r="F51" s="194">
        <f t="shared" si="17"/>
        <v>160</v>
      </c>
      <c r="G51" s="194">
        <f t="shared" si="17"/>
        <v>0</v>
      </c>
      <c r="H51" s="194">
        <f t="shared" si="17"/>
        <v>0</v>
      </c>
      <c r="I51" s="194">
        <f t="shared" si="17"/>
        <v>0</v>
      </c>
    </row>
    <row r="52" spans="2:9" ht="11.25" customHeight="1" x14ac:dyDescent="0.25">
      <c r="B52" s="217" t="s">
        <v>168</v>
      </c>
      <c r="C52" s="218" t="s">
        <v>176</v>
      </c>
      <c r="D52" s="186" t="s">
        <v>211</v>
      </c>
      <c r="E52" s="224">
        <v>0</v>
      </c>
      <c r="F52" s="186">
        <f t="shared" si="12"/>
        <v>160</v>
      </c>
      <c r="G52" s="198">
        <v>0</v>
      </c>
      <c r="H52" s="198">
        <v>0</v>
      </c>
      <c r="I52" s="198">
        <v>0</v>
      </c>
    </row>
    <row r="53" spans="2:9" ht="11.25" customHeight="1" x14ac:dyDescent="0.25">
      <c r="B53" s="195"/>
      <c r="C53" s="191" t="s">
        <v>71</v>
      </c>
      <c r="D53" s="193">
        <f>D54+D55+D56+D57+D58+D59</f>
        <v>8408.59</v>
      </c>
      <c r="E53" s="194">
        <f>E54+E55+E56+E57+E58+E59</f>
        <v>21</v>
      </c>
      <c r="F53" s="193">
        <f t="shared" ref="F53:I53" si="18">F54+F55+F56+F57+F58+F59</f>
        <v>8429.59</v>
      </c>
      <c r="G53" s="194">
        <f t="shared" si="18"/>
        <v>0</v>
      </c>
      <c r="H53" s="194">
        <f t="shared" si="18"/>
        <v>0</v>
      </c>
      <c r="I53" s="194">
        <f t="shared" si="18"/>
        <v>0</v>
      </c>
    </row>
    <row r="54" spans="2:9" ht="11.25" customHeight="1" x14ac:dyDescent="0.25">
      <c r="B54" s="242" t="s">
        <v>70</v>
      </c>
      <c r="C54" s="226" t="s">
        <v>69</v>
      </c>
      <c r="D54" s="186" t="s">
        <v>147</v>
      </c>
      <c r="E54" s="186" t="s">
        <v>259</v>
      </c>
      <c r="F54" s="186">
        <f t="shared" si="12"/>
        <v>8</v>
      </c>
      <c r="G54" s="185">
        <v>0</v>
      </c>
      <c r="H54" s="185">
        <v>0</v>
      </c>
      <c r="I54" s="185">
        <v>0</v>
      </c>
    </row>
    <row r="55" spans="2:9" ht="11.25" customHeight="1" x14ac:dyDescent="0.25">
      <c r="B55" s="243" t="s">
        <v>255</v>
      </c>
      <c r="C55" s="244" t="s">
        <v>256</v>
      </c>
      <c r="D55" s="186" t="s">
        <v>147</v>
      </c>
      <c r="E55" s="186" t="s">
        <v>195</v>
      </c>
      <c r="F55" s="186">
        <f t="shared" si="12"/>
        <v>13</v>
      </c>
      <c r="G55" s="185">
        <v>0</v>
      </c>
      <c r="H55" s="185">
        <v>0</v>
      </c>
      <c r="I55" s="185">
        <v>0</v>
      </c>
    </row>
    <row r="56" spans="2:9" ht="11.25" customHeight="1" x14ac:dyDescent="0.25">
      <c r="B56" s="243" t="s">
        <v>175</v>
      </c>
      <c r="C56" s="244" t="s">
        <v>170</v>
      </c>
      <c r="D56" s="186" t="s">
        <v>212</v>
      </c>
      <c r="E56" s="186" t="s">
        <v>147</v>
      </c>
      <c r="F56" s="186">
        <f t="shared" si="12"/>
        <v>310</v>
      </c>
      <c r="G56" s="185">
        <v>0</v>
      </c>
      <c r="H56" s="185">
        <v>0</v>
      </c>
      <c r="I56" s="185">
        <v>0</v>
      </c>
    </row>
    <row r="57" spans="2:9" ht="12" customHeight="1" x14ac:dyDescent="0.25">
      <c r="B57" s="227" t="s">
        <v>136</v>
      </c>
      <c r="C57" s="228" t="s">
        <v>137</v>
      </c>
      <c r="D57" s="186" t="s">
        <v>213</v>
      </c>
      <c r="E57" s="186" t="s">
        <v>147</v>
      </c>
      <c r="F57" s="186">
        <f t="shared" si="12"/>
        <v>140</v>
      </c>
      <c r="G57" s="185">
        <v>0</v>
      </c>
      <c r="H57" s="185">
        <v>0</v>
      </c>
      <c r="I57" s="185">
        <v>0</v>
      </c>
    </row>
    <row r="58" spans="2:9" ht="12" customHeight="1" x14ac:dyDescent="0.25">
      <c r="B58" s="227" t="s">
        <v>180</v>
      </c>
      <c r="C58" s="228" t="s">
        <v>181</v>
      </c>
      <c r="D58" s="186" t="s">
        <v>214</v>
      </c>
      <c r="E58" s="186" t="s">
        <v>147</v>
      </c>
      <c r="F58" s="186">
        <f t="shared" si="12"/>
        <v>5436</v>
      </c>
      <c r="G58" s="185">
        <v>0</v>
      </c>
      <c r="H58" s="185">
        <v>0</v>
      </c>
      <c r="I58" s="185">
        <v>0</v>
      </c>
    </row>
    <row r="59" spans="2:9" ht="12" customHeight="1" x14ac:dyDescent="0.25">
      <c r="B59" s="227" t="s">
        <v>171</v>
      </c>
      <c r="C59" s="228" t="s">
        <v>172</v>
      </c>
      <c r="D59" s="186" t="s">
        <v>215</v>
      </c>
      <c r="E59" s="186" t="s">
        <v>147</v>
      </c>
      <c r="F59" s="186">
        <f t="shared" si="12"/>
        <v>2522.59</v>
      </c>
      <c r="G59" s="185">
        <v>0</v>
      </c>
      <c r="H59" s="185">
        <v>0</v>
      </c>
      <c r="I59" s="185">
        <v>0</v>
      </c>
    </row>
    <row r="60" spans="2:9" ht="12.75" customHeight="1" x14ac:dyDescent="0.25">
      <c r="B60" s="229">
        <v>49.02</v>
      </c>
      <c r="C60" s="191" t="s">
        <v>72</v>
      </c>
      <c r="D60" s="203">
        <f t="shared" ref="D60:I60" si="19">D68+D75+D78+D82+D86+D89+D100+D104+D112+D119+D124+D129+D134+D137+D140+D143+D150</f>
        <v>21618.45</v>
      </c>
      <c r="E60" s="202">
        <f t="shared" si="19"/>
        <v>107</v>
      </c>
      <c r="F60" s="203">
        <f t="shared" si="19"/>
        <v>21725.45</v>
      </c>
      <c r="G60" s="202">
        <f t="shared" si="19"/>
        <v>6749</v>
      </c>
      <c r="H60" s="202">
        <f t="shared" si="19"/>
        <v>6761</v>
      </c>
      <c r="I60" s="202">
        <f t="shared" si="19"/>
        <v>6773</v>
      </c>
    </row>
    <row r="61" spans="2:9" x14ac:dyDescent="0.25">
      <c r="B61" s="185"/>
      <c r="C61" s="191" t="s">
        <v>73</v>
      </c>
      <c r="D61" s="202">
        <f t="shared" ref="D61:E61" si="20">D69+D76+D79+D83+D87+D90+D101+D105+D113+D120+D125+D130+D135+D141+D144+D151</f>
        <v>8633</v>
      </c>
      <c r="E61" s="202">
        <f t="shared" si="20"/>
        <v>86</v>
      </c>
      <c r="F61" s="202">
        <f>F69+F76+F79+F83+F87+F90+F101+F105+F113+F120+F125+F130+F135+F141+F144+F151</f>
        <v>8719</v>
      </c>
      <c r="G61" s="202">
        <f t="shared" ref="G61:I61" si="21">G69+G76+G79+G83+G87+G90+G101+G105+G113+G120+G125+G130+G135+G141+G144+G151</f>
        <v>6749</v>
      </c>
      <c r="H61" s="202">
        <f t="shared" si="21"/>
        <v>6761</v>
      </c>
      <c r="I61" s="202">
        <f t="shared" si="21"/>
        <v>6773</v>
      </c>
    </row>
    <row r="62" spans="2:9" x14ac:dyDescent="0.25">
      <c r="B62" s="185">
        <v>10</v>
      </c>
      <c r="C62" s="185" t="s">
        <v>74</v>
      </c>
      <c r="D62" s="198">
        <f t="shared" ref="D62:I62" si="22">D70+D80+D84+D91+D102+D114</f>
        <v>3281</v>
      </c>
      <c r="E62" s="198">
        <f t="shared" si="22"/>
        <v>-7</v>
      </c>
      <c r="F62" s="198">
        <f t="shared" si="22"/>
        <v>3274</v>
      </c>
      <c r="G62" s="198">
        <f t="shared" si="22"/>
        <v>3349</v>
      </c>
      <c r="H62" s="198">
        <f t="shared" si="22"/>
        <v>3349</v>
      </c>
      <c r="I62" s="198">
        <f t="shared" si="22"/>
        <v>3349</v>
      </c>
    </row>
    <row r="63" spans="2:9" x14ac:dyDescent="0.25">
      <c r="B63" s="185">
        <v>20</v>
      </c>
      <c r="C63" s="185" t="s">
        <v>75</v>
      </c>
      <c r="D63" s="198">
        <f t="shared" ref="D63:E63" si="23">D71+D81+D85+D88+D92+D96+D103+D106+D118+D121+D126+D131+D136+D142+D145+D152</f>
        <v>2769</v>
      </c>
      <c r="E63" s="198">
        <f t="shared" si="23"/>
        <v>67</v>
      </c>
      <c r="F63" s="198">
        <f>F71+F81+F85+F88+F92+F96+F103+F106+F118+F121+F126+F131+F136+F142+F145+F152</f>
        <v>2836</v>
      </c>
      <c r="G63" s="198">
        <f t="shared" ref="G63:I63" si="24">G71+G81+G85+G88+G92+G96+G103+G106+G118+G121+G126+G131+G136+G142+G145+G152</f>
        <v>1666</v>
      </c>
      <c r="H63" s="198">
        <f t="shared" si="24"/>
        <v>1673</v>
      </c>
      <c r="I63" s="198">
        <f t="shared" si="24"/>
        <v>1680</v>
      </c>
    </row>
    <row r="64" spans="2:9" x14ac:dyDescent="0.25">
      <c r="B64" s="223" t="s">
        <v>101</v>
      </c>
      <c r="C64" s="185" t="s">
        <v>76</v>
      </c>
      <c r="D64" s="198">
        <f t="shared" ref="D64:E64" si="25">D77+D93+D94+D95+D107+D108+D115+D116+D117</f>
        <v>2583</v>
      </c>
      <c r="E64" s="198">
        <f t="shared" si="25"/>
        <v>26</v>
      </c>
      <c r="F64" s="198">
        <f>F77+F93+F94+F95+F107+F108+F115+F116+F117</f>
        <v>2609</v>
      </c>
      <c r="G64" s="198">
        <f t="shared" ref="G64:I64" si="26">G77+G93+G94+G95+G107+G108+G115+G116+G117</f>
        <v>1734</v>
      </c>
      <c r="H64" s="198">
        <f t="shared" si="26"/>
        <v>1739</v>
      </c>
      <c r="I64" s="198">
        <f t="shared" si="26"/>
        <v>1744</v>
      </c>
    </row>
    <row r="65" spans="2:12" x14ac:dyDescent="0.25">
      <c r="B65" s="185"/>
      <c r="C65" s="191" t="s">
        <v>77</v>
      </c>
      <c r="D65" s="203">
        <f t="shared" ref="D65:E65" si="27">D72+D97+D109+D122+D127+D132+D138+D147</f>
        <v>12985.45</v>
      </c>
      <c r="E65" s="202">
        <f t="shared" si="27"/>
        <v>21</v>
      </c>
      <c r="F65" s="203">
        <f>F72+F97+F109+F122+F127+F132+F138+F147</f>
        <v>13006.45</v>
      </c>
      <c r="G65" s="202">
        <f t="shared" ref="G65:I65" si="28">G72+G97+G109+G122+G127+G132+G138+G147</f>
        <v>0</v>
      </c>
      <c r="H65" s="202">
        <f t="shared" si="28"/>
        <v>0</v>
      </c>
      <c r="I65" s="202">
        <f t="shared" si="28"/>
        <v>0</v>
      </c>
    </row>
    <row r="66" spans="2:12" x14ac:dyDescent="0.25">
      <c r="B66" s="185">
        <v>60</v>
      </c>
      <c r="C66" s="185" t="s">
        <v>162</v>
      </c>
      <c r="D66" s="230">
        <f t="shared" ref="D66:E66" si="29">D98+D148</f>
        <v>2623.45</v>
      </c>
      <c r="E66" s="224">
        <f t="shared" si="29"/>
        <v>0</v>
      </c>
      <c r="F66" s="230">
        <f>F98+F148</f>
        <v>2623.45</v>
      </c>
      <c r="G66" s="224">
        <f t="shared" ref="G66:I66" si="30">G98+G148</f>
        <v>0</v>
      </c>
      <c r="H66" s="224">
        <f t="shared" si="30"/>
        <v>0</v>
      </c>
      <c r="I66" s="224">
        <f t="shared" si="30"/>
        <v>0</v>
      </c>
    </row>
    <row r="67" spans="2:12" x14ac:dyDescent="0.25">
      <c r="B67" s="185">
        <v>70</v>
      </c>
      <c r="C67" s="185" t="s">
        <v>78</v>
      </c>
      <c r="D67" s="206">
        <f t="shared" ref="D67:E67" si="31">D73+D99+D111+D123+D128+D133+D149</f>
        <v>10362</v>
      </c>
      <c r="E67" s="198">
        <f t="shared" si="31"/>
        <v>21</v>
      </c>
      <c r="F67" s="206">
        <f>F73+F99+F111+F123+F128+F133+F149</f>
        <v>10383</v>
      </c>
      <c r="G67" s="198">
        <f t="shared" ref="G67:I67" si="32">G73+G99+G111+G123+G128+G133+G149</f>
        <v>0</v>
      </c>
      <c r="H67" s="198">
        <f t="shared" si="32"/>
        <v>0</v>
      </c>
      <c r="I67" s="198">
        <f t="shared" si="32"/>
        <v>0</v>
      </c>
    </row>
    <row r="68" spans="2:12" x14ac:dyDescent="0.25">
      <c r="B68" s="231" t="s">
        <v>80</v>
      </c>
      <c r="C68" s="232" t="s">
        <v>79</v>
      </c>
      <c r="D68" s="191">
        <f t="shared" ref="D68:I68" si="33">D69+D72</f>
        <v>5170</v>
      </c>
      <c r="E68" s="191">
        <f t="shared" si="33"/>
        <v>0</v>
      </c>
      <c r="F68" s="191">
        <f t="shared" si="33"/>
        <v>5170</v>
      </c>
      <c r="G68" s="191">
        <f t="shared" si="33"/>
        <v>2880</v>
      </c>
      <c r="H68" s="191">
        <f t="shared" si="33"/>
        <v>2880</v>
      </c>
      <c r="I68" s="191">
        <f t="shared" si="33"/>
        <v>2880</v>
      </c>
    </row>
    <row r="69" spans="2:12" x14ac:dyDescent="0.25">
      <c r="B69" s="185"/>
      <c r="C69" s="185" t="s">
        <v>73</v>
      </c>
      <c r="D69" s="185">
        <f t="shared" ref="D69:I69" si="34">D70+D71</f>
        <v>3160</v>
      </c>
      <c r="E69" s="185">
        <f t="shared" si="34"/>
        <v>0</v>
      </c>
      <c r="F69" s="185">
        <f t="shared" si="34"/>
        <v>3160</v>
      </c>
      <c r="G69" s="185">
        <f t="shared" si="34"/>
        <v>2880</v>
      </c>
      <c r="H69" s="185">
        <f t="shared" si="34"/>
        <v>2880</v>
      </c>
      <c r="I69" s="185">
        <f t="shared" si="34"/>
        <v>2880</v>
      </c>
    </row>
    <row r="70" spans="2:12" x14ac:dyDescent="0.25">
      <c r="B70" s="185">
        <v>10</v>
      </c>
      <c r="C70" s="185" t="s">
        <v>74</v>
      </c>
      <c r="D70" s="186" t="s">
        <v>220</v>
      </c>
      <c r="E70" s="186" t="s">
        <v>147</v>
      </c>
      <c r="F70" s="186">
        <f t="shared" ref="F70:F73" si="35">D70+E70</f>
        <v>2160</v>
      </c>
      <c r="G70" s="185">
        <v>2160</v>
      </c>
      <c r="H70" s="185">
        <v>2160</v>
      </c>
      <c r="I70" s="185">
        <v>2160</v>
      </c>
    </row>
    <row r="71" spans="2:12" x14ac:dyDescent="0.25">
      <c r="B71" s="185">
        <v>20</v>
      </c>
      <c r="C71" s="185" t="s">
        <v>75</v>
      </c>
      <c r="D71" s="186" t="s">
        <v>250</v>
      </c>
      <c r="E71" s="186" t="s">
        <v>147</v>
      </c>
      <c r="F71" s="186">
        <f t="shared" si="35"/>
        <v>1000</v>
      </c>
      <c r="G71" s="185">
        <v>720</v>
      </c>
      <c r="H71" s="185">
        <v>720</v>
      </c>
      <c r="I71" s="185">
        <v>720</v>
      </c>
    </row>
    <row r="72" spans="2:12" x14ac:dyDescent="0.25">
      <c r="B72" s="185"/>
      <c r="C72" s="185" t="s">
        <v>77</v>
      </c>
      <c r="D72" s="224" t="str">
        <f t="shared" ref="D72:I72" si="36">D73</f>
        <v>2010</v>
      </c>
      <c r="E72" s="224" t="str">
        <f t="shared" si="36"/>
        <v>0</v>
      </c>
      <c r="F72" s="224">
        <f t="shared" si="36"/>
        <v>2010</v>
      </c>
      <c r="G72" s="224">
        <f t="shared" si="36"/>
        <v>0</v>
      </c>
      <c r="H72" s="224">
        <f t="shared" si="36"/>
        <v>0</v>
      </c>
      <c r="I72" s="224">
        <f t="shared" si="36"/>
        <v>0</v>
      </c>
    </row>
    <row r="73" spans="2:12" x14ac:dyDescent="0.25">
      <c r="B73" s="185">
        <v>70</v>
      </c>
      <c r="C73" s="185" t="s">
        <v>78</v>
      </c>
      <c r="D73" s="186" t="s">
        <v>222</v>
      </c>
      <c r="E73" s="186" t="s">
        <v>147</v>
      </c>
      <c r="F73" s="186">
        <f t="shared" si="35"/>
        <v>2010</v>
      </c>
      <c r="G73" s="198">
        <v>0</v>
      </c>
      <c r="H73" s="198">
        <v>0</v>
      </c>
      <c r="I73" s="198">
        <v>0</v>
      </c>
    </row>
    <row r="74" spans="2:12" ht="6.65" hidden="1" customHeight="1" x14ac:dyDescent="0.25">
      <c r="B74" s="185"/>
      <c r="C74" s="185"/>
      <c r="D74" s="186"/>
      <c r="E74" s="186"/>
      <c r="F74" s="185"/>
      <c r="G74" s="185"/>
      <c r="H74" s="185"/>
      <c r="I74" s="185"/>
    </row>
    <row r="75" spans="2:12" x14ac:dyDescent="0.25">
      <c r="B75" s="231" t="s">
        <v>82</v>
      </c>
      <c r="C75" s="232" t="s">
        <v>81</v>
      </c>
      <c r="D75" s="233" t="str">
        <f t="shared" ref="D75:I76" si="37">D76</f>
        <v>300</v>
      </c>
      <c r="E75" s="233" t="str">
        <f t="shared" si="37"/>
        <v>0</v>
      </c>
      <c r="F75" s="191">
        <f t="shared" si="37"/>
        <v>300</v>
      </c>
      <c r="G75" s="191">
        <f t="shared" si="37"/>
        <v>60</v>
      </c>
      <c r="H75" s="191">
        <f t="shared" si="37"/>
        <v>60</v>
      </c>
      <c r="I75" s="191">
        <f t="shared" si="37"/>
        <v>60</v>
      </c>
    </row>
    <row r="76" spans="2:12" x14ac:dyDescent="0.25">
      <c r="B76" s="185"/>
      <c r="C76" s="185" t="s">
        <v>73</v>
      </c>
      <c r="D76" s="223" t="str">
        <f t="shared" si="37"/>
        <v>300</v>
      </c>
      <c r="E76" s="223" t="str">
        <f t="shared" si="37"/>
        <v>0</v>
      </c>
      <c r="F76" s="185">
        <f t="shared" si="37"/>
        <v>300</v>
      </c>
      <c r="G76" s="185">
        <f t="shared" si="37"/>
        <v>60</v>
      </c>
      <c r="H76" s="185">
        <f t="shared" si="37"/>
        <v>60</v>
      </c>
      <c r="I76" s="185">
        <f t="shared" si="37"/>
        <v>60</v>
      </c>
      <c r="L76" s="106"/>
    </row>
    <row r="77" spans="2:12" x14ac:dyDescent="0.25">
      <c r="B77" s="185">
        <v>5004</v>
      </c>
      <c r="C77" s="185" t="s">
        <v>83</v>
      </c>
      <c r="D77" s="186" t="s">
        <v>223</v>
      </c>
      <c r="E77" s="186" t="s">
        <v>147</v>
      </c>
      <c r="F77" s="186">
        <f t="shared" ref="F77" si="38">D77+E77</f>
        <v>300</v>
      </c>
      <c r="G77" s="185">
        <v>60</v>
      </c>
      <c r="H77" s="185">
        <v>60</v>
      </c>
      <c r="I77" s="185">
        <v>60</v>
      </c>
      <c r="L77" t="s">
        <v>133</v>
      </c>
    </row>
    <row r="78" spans="2:12" ht="12.75" customHeight="1" x14ac:dyDescent="0.25">
      <c r="B78" s="223" t="s">
        <v>122</v>
      </c>
      <c r="C78" s="191" t="s">
        <v>123</v>
      </c>
      <c r="D78" s="191">
        <f t="shared" ref="D78:E78" si="39">D79</f>
        <v>40</v>
      </c>
      <c r="E78" s="191">
        <f t="shared" si="39"/>
        <v>15</v>
      </c>
      <c r="F78" s="191">
        <f>F79</f>
        <v>55</v>
      </c>
      <c r="G78" s="191">
        <f t="shared" ref="G78:I78" si="40">G79</f>
        <v>0</v>
      </c>
      <c r="H78" s="191">
        <f t="shared" si="40"/>
        <v>0</v>
      </c>
      <c r="I78" s="191">
        <f t="shared" si="40"/>
        <v>0</v>
      </c>
    </row>
    <row r="79" spans="2:12" ht="12.75" customHeight="1" x14ac:dyDescent="0.25">
      <c r="B79" s="185"/>
      <c r="C79" s="185" t="s">
        <v>73</v>
      </c>
      <c r="D79" s="186">
        <f t="shared" ref="D79:I79" si="41">D80+D81</f>
        <v>40</v>
      </c>
      <c r="E79" s="186">
        <f t="shared" si="41"/>
        <v>15</v>
      </c>
      <c r="F79" s="186">
        <f t="shared" si="41"/>
        <v>55</v>
      </c>
      <c r="G79" s="186">
        <f t="shared" si="41"/>
        <v>0</v>
      </c>
      <c r="H79" s="186">
        <f t="shared" si="41"/>
        <v>0</v>
      </c>
      <c r="I79" s="186">
        <f t="shared" si="41"/>
        <v>0</v>
      </c>
    </row>
    <row r="80" spans="2:12" ht="12.75" customHeight="1" x14ac:dyDescent="0.25">
      <c r="B80" s="185">
        <v>10</v>
      </c>
      <c r="C80" s="185" t="s">
        <v>150</v>
      </c>
      <c r="D80" s="186" t="s">
        <v>224</v>
      </c>
      <c r="E80" s="223">
        <v>-7</v>
      </c>
      <c r="F80" s="186">
        <f t="shared" ref="F80:F81" si="42">D80+E80</f>
        <v>0</v>
      </c>
      <c r="G80" s="185">
        <v>0</v>
      </c>
      <c r="H80" s="185">
        <v>0</v>
      </c>
      <c r="I80" s="185">
        <v>0</v>
      </c>
    </row>
    <row r="81" spans="2:9" ht="12.75" customHeight="1" x14ac:dyDescent="0.25">
      <c r="B81" s="223">
        <v>20</v>
      </c>
      <c r="C81" s="185" t="s">
        <v>151</v>
      </c>
      <c r="D81" s="186" t="s">
        <v>225</v>
      </c>
      <c r="E81" s="186" t="s">
        <v>252</v>
      </c>
      <c r="F81" s="186">
        <f t="shared" si="42"/>
        <v>55</v>
      </c>
      <c r="G81" s="185">
        <v>0</v>
      </c>
      <c r="H81" s="185">
        <v>0</v>
      </c>
      <c r="I81" s="185">
        <v>0</v>
      </c>
    </row>
    <row r="82" spans="2:9" x14ac:dyDescent="0.25">
      <c r="B82" s="231" t="s">
        <v>85</v>
      </c>
      <c r="C82" s="232" t="s">
        <v>84</v>
      </c>
      <c r="D82" s="191">
        <f t="shared" ref="D82:I82" si="43">D83</f>
        <v>242</v>
      </c>
      <c r="E82" s="191">
        <f t="shared" si="43"/>
        <v>0</v>
      </c>
      <c r="F82" s="191">
        <f t="shared" si="43"/>
        <v>242</v>
      </c>
      <c r="G82" s="191">
        <f t="shared" si="43"/>
        <v>242</v>
      </c>
      <c r="H82" s="191">
        <f t="shared" si="43"/>
        <v>242</v>
      </c>
      <c r="I82" s="191">
        <f t="shared" si="43"/>
        <v>242</v>
      </c>
    </row>
    <row r="83" spans="2:9" x14ac:dyDescent="0.25">
      <c r="B83" s="185"/>
      <c r="C83" s="185" t="s">
        <v>73</v>
      </c>
      <c r="D83" s="185">
        <f t="shared" ref="D83:I83" si="44">D84+D85</f>
        <v>242</v>
      </c>
      <c r="E83" s="185">
        <f t="shared" si="44"/>
        <v>0</v>
      </c>
      <c r="F83" s="185">
        <f t="shared" si="44"/>
        <v>242</v>
      </c>
      <c r="G83" s="185">
        <f t="shared" si="44"/>
        <v>242</v>
      </c>
      <c r="H83" s="185">
        <f t="shared" si="44"/>
        <v>242</v>
      </c>
      <c r="I83" s="185">
        <f t="shared" si="44"/>
        <v>242</v>
      </c>
    </row>
    <row r="84" spans="2:9" x14ac:dyDescent="0.25">
      <c r="B84" s="185">
        <v>10</v>
      </c>
      <c r="C84" s="185" t="s">
        <v>74</v>
      </c>
      <c r="D84" s="186" t="s">
        <v>197</v>
      </c>
      <c r="E84" s="186" t="s">
        <v>147</v>
      </c>
      <c r="F84" s="186">
        <f t="shared" ref="F84:F85" si="45">D84+E84</f>
        <v>200</v>
      </c>
      <c r="G84" s="185">
        <v>200</v>
      </c>
      <c r="H84" s="185">
        <v>200</v>
      </c>
      <c r="I84" s="185">
        <v>200</v>
      </c>
    </row>
    <row r="85" spans="2:9" x14ac:dyDescent="0.25">
      <c r="B85" s="185">
        <v>20</v>
      </c>
      <c r="C85" s="185" t="s">
        <v>75</v>
      </c>
      <c r="D85" s="186" t="s">
        <v>226</v>
      </c>
      <c r="E85" s="186" t="s">
        <v>147</v>
      </c>
      <c r="F85" s="186">
        <f t="shared" si="45"/>
        <v>42</v>
      </c>
      <c r="G85" s="185">
        <v>42</v>
      </c>
      <c r="H85" s="185">
        <v>42</v>
      </c>
      <c r="I85" s="185">
        <v>42</v>
      </c>
    </row>
    <row r="86" spans="2:9" x14ac:dyDescent="0.25">
      <c r="B86" s="234" t="s">
        <v>148</v>
      </c>
      <c r="C86" s="191" t="s">
        <v>149</v>
      </c>
      <c r="D86" s="223" t="str">
        <f t="shared" ref="D86:I87" si="46">D87</f>
        <v>70</v>
      </c>
      <c r="E86" s="223" t="str">
        <f t="shared" si="46"/>
        <v>0</v>
      </c>
      <c r="F86" s="185">
        <f t="shared" si="46"/>
        <v>70</v>
      </c>
      <c r="G86" s="185">
        <f t="shared" si="46"/>
        <v>70</v>
      </c>
      <c r="H86" s="185">
        <f t="shared" si="46"/>
        <v>70</v>
      </c>
      <c r="I86" s="185">
        <f t="shared" si="46"/>
        <v>70</v>
      </c>
    </row>
    <row r="87" spans="2:9" x14ac:dyDescent="0.25">
      <c r="B87" s="235"/>
      <c r="C87" s="185" t="s">
        <v>73</v>
      </c>
      <c r="D87" s="223" t="str">
        <f t="shared" si="46"/>
        <v>70</v>
      </c>
      <c r="E87" s="223" t="str">
        <f t="shared" si="46"/>
        <v>0</v>
      </c>
      <c r="F87" s="185">
        <f t="shared" si="46"/>
        <v>70</v>
      </c>
      <c r="G87" s="185">
        <f t="shared" si="46"/>
        <v>70</v>
      </c>
      <c r="H87" s="185">
        <f t="shared" si="46"/>
        <v>70</v>
      </c>
      <c r="I87" s="185">
        <f t="shared" si="46"/>
        <v>70</v>
      </c>
    </row>
    <row r="88" spans="2:9" x14ac:dyDescent="0.25">
      <c r="B88" s="235">
        <v>20</v>
      </c>
      <c r="C88" s="185" t="s">
        <v>128</v>
      </c>
      <c r="D88" s="186" t="s">
        <v>227</v>
      </c>
      <c r="E88" s="186" t="s">
        <v>147</v>
      </c>
      <c r="F88" s="186">
        <f t="shared" ref="F88" si="47">D88+E88</f>
        <v>70</v>
      </c>
      <c r="G88" s="185">
        <v>70</v>
      </c>
      <c r="H88" s="185">
        <v>70</v>
      </c>
      <c r="I88" s="185">
        <v>70</v>
      </c>
    </row>
    <row r="89" spans="2:9" x14ac:dyDescent="0.25">
      <c r="B89" s="231" t="s">
        <v>88</v>
      </c>
      <c r="C89" s="191" t="s">
        <v>86</v>
      </c>
      <c r="D89" s="191">
        <f t="shared" ref="D89:I89" si="48">D90+D97</f>
        <v>1756.58</v>
      </c>
      <c r="E89" s="191">
        <f t="shared" si="48"/>
        <v>6</v>
      </c>
      <c r="F89" s="191">
        <f t="shared" si="48"/>
        <v>1762.58</v>
      </c>
      <c r="G89" s="191">
        <f t="shared" si="48"/>
        <v>498</v>
      </c>
      <c r="H89" s="191">
        <f t="shared" si="48"/>
        <v>510</v>
      </c>
      <c r="I89" s="191">
        <f t="shared" si="48"/>
        <v>522</v>
      </c>
    </row>
    <row r="90" spans="2:9" x14ac:dyDescent="0.25">
      <c r="B90" s="185"/>
      <c r="C90" s="185" t="s">
        <v>73</v>
      </c>
      <c r="D90" s="185">
        <f t="shared" ref="D90:E90" si="49">D91+D92+D93+D94+D95+D96</f>
        <v>1132</v>
      </c>
      <c r="E90" s="185">
        <f t="shared" si="49"/>
        <v>6</v>
      </c>
      <c r="F90" s="185">
        <f>F91+F92+F93+F94+F95+F96</f>
        <v>1138</v>
      </c>
      <c r="G90" s="185">
        <f t="shared" ref="G90:I90" si="50">G91+G92+G93+G94+G95+G96</f>
        <v>498</v>
      </c>
      <c r="H90" s="185">
        <f t="shared" si="50"/>
        <v>510</v>
      </c>
      <c r="I90" s="185">
        <f t="shared" si="50"/>
        <v>522</v>
      </c>
    </row>
    <row r="91" spans="2:9" x14ac:dyDescent="0.25">
      <c r="B91" s="185">
        <v>10</v>
      </c>
      <c r="C91" s="185" t="s">
        <v>74</v>
      </c>
      <c r="D91" s="186" t="s">
        <v>228</v>
      </c>
      <c r="E91" s="186" t="s">
        <v>147</v>
      </c>
      <c r="F91" s="186">
        <f t="shared" ref="F91:F95" si="51">D91+E91</f>
        <v>50</v>
      </c>
      <c r="G91" s="185">
        <v>50</v>
      </c>
      <c r="H91" s="185">
        <v>50</v>
      </c>
      <c r="I91" s="185">
        <v>50</v>
      </c>
    </row>
    <row r="92" spans="2:9" x14ac:dyDescent="0.25">
      <c r="B92" s="235">
        <v>20</v>
      </c>
      <c r="C92" s="185" t="s">
        <v>75</v>
      </c>
      <c r="D92" s="186" t="s">
        <v>229</v>
      </c>
      <c r="E92" s="186" t="s">
        <v>147</v>
      </c>
      <c r="F92" s="186">
        <f t="shared" si="51"/>
        <v>246</v>
      </c>
      <c r="G92" s="185">
        <v>256</v>
      </c>
      <c r="H92" s="185">
        <v>263</v>
      </c>
      <c r="I92" s="185">
        <v>270</v>
      </c>
    </row>
    <row r="93" spans="2:9" x14ac:dyDescent="0.25">
      <c r="B93" s="235">
        <v>57</v>
      </c>
      <c r="C93" s="185" t="s">
        <v>126</v>
      </c>
      <c r="D93" s="186" t="s">
        <v>230</v>
      </c>
      <c r="E93" s="186" t="s">
        <v>147</v>
      </c>
      <c r="F93" s="186">
        <f t="shared" si="51"/>
        <v>175</v>
      </c>
      <c r="G93" s="185">
        <v>182</v>
      </c>
      <c r="H93" s="185">
        <v>187</v>
      </c>
      <c r="I93" s="185">
        <v>192</v>
      </c>
    </row>
    <row r="94" spans="2:9" x14ac:dyDescent="0.25">
      <c r="B94" s="235">
        <v>57</v>
      </c>
      <c r="C94" s="185" t="s">
        <v>127</v>
      </c>
      <c r="D94" s="186" t="s">
        <v>231</v>
      </c>
      <c r="E94" s="186" t="s">
        <v>233</v>
      </c>
      <c r="F94" s="186">
        <f t="shared" si="51"/>
        <v>16</v>
      </c>
      <c r="G94" s="185">
        <v>10</v>
      </c>
      <c r="H94" s="185">
        <v>10</v>
      </c>
      <c r="I94" s="185">
        <v>10</v>
      </c>
    </row>
    <row r="95" spans="2:9" x14ac:dyDescent="0.25">
      <c r="B95" s="235">
        <v>57</v>
      </c>
      <c r="C95" s="185" t="s">
        <v>247</v>
      </c>
      <c r="D95" s="186" t="s">
        <v>244</v>
      </c>
      <c r="E95" s="186" t="s">
        <v>147</v>
      </c>
      <c r="F95" s="186">
        <f t="shared" si="51"/>
        <v>651</v>
      </c>
      <c r="G95" s="185">
        <v>0</v>
      </c>
      <c r="H95" s="185">
        <v>0</v>
      </c>
      <c r="I95" s="185">
        <v>0</v>
      </c>
    </row>
    <row r="96" spans="2:9" hidden="1" x14ac:dyDescent="0.25">
      <c r="B96" s="235">
        <v>20</v>
      </c>
      <c r="C96" s="185" t="s">
        <v>184</v>
      </c>
      <c r="D96" s="186"/>
      <c r="E96" s="186" t="s">
        <v>147</v>
      </c>
      <c r="F96" s="185">
        <v>0</v>
      </c>
      <c r="G96" s="185">
        <v>0</v>
      </c>
      <c r="H96" s="185">
        <v>0</v>
      </c>
      <c r="I96" s="185">
        <v>0</v>
      </c>
    </row>
    <row r="97" spans="2:9" x14ac:dyDescent="0.25">
      <c r="B97" s="235"/>
      <c r="C97" s="185" t="s">
        <v>77</v>
      </c>
      <c r="D97" s="185">
        <f t="shared" ref="D97:I97" si="52">D98+D99</f>
        <v>624.58000000000004</v>
      </c>
      <c r="E97" s="185">
        <f t="shared" si="52"/>
        <v>0</v>
      </c>
      <c r="F97" s="185">
        <f t="shared" si="52"/>
        <v>624.58000000000004</v>
      </c>
      <c r="G97" s="185">
        <f t="shared" si="52"/>
        <v>0</v>
      </c>
      <c r="H97" s="185">
        <f t="shared" si="52"/>
        <v>0</v>
      </c>
      <c r="I97" s="185">
        <f t="shared" si="52"/>
        <v>0</v>
      </c>
    </row>
    <row r="98" spans="2:9" x14ac:dyDescent="0.25">
      <c r="B98" s="235">
        <v>60</v>
      </c>
      <c r="C98" s="185" t="s">
        <v>162</v>
      </c>
      <c r="D98" s="186" t="s">
        <v>232</v>
      </c>
      <c r="E98" s="186" t="s">
        <v>147</v>
      </c>
      <c r="F98" s="186">
        <f t="shared" ref="F98:F99" si="53">D98+E98</f>
        <v>624.58000000000004</v>
      </c>
      <c r="G98" s="185">
        <v>0</v>
      </c>
      <c r="H98" s="185">
        <v>0</v>
      </c>
      <c r="I98" s="185">
        <v>0</v>
      </c>
    </row>
    <row r="99" spans="2:9" x14ac:dyDescent="0.25">
      <c r="B99" s="235">
        <v>70</v>
      </c>
      <c r="C99" s="185" t="s">
        <v>78</v>
      </c>
      <c r="D99" s="186"/>
      <c r="E99" s="186" t="s">
        <v>147</v>
      </c>
      <c r="F99" s="186">
        <f t="shared" si="53"/>
        <v>0</v>
      </c>
      <c r="G99" s="185">
        <v>0</v>
      </c>
      <c r="H99" s="185">
        <v>0</v>
      </c>
      <c r="I99" s="185">
        <v>0</v>
      </c>
    </row>
    <row r="100" spans="2:9" x14ac:dyDescent="0.25">
      <c r="B100" s="231">
        <v>66.02</v>
      </c>
      <c r="C100" s="191" t="s">
        <v>164</v>
      </c>
      <c r="D100" s="236">
        <f t="shared" ref="D100:I100" si="54">D101</f>
        <v>95</v>
      </c>
      <c r="E100" s="236">
        <f t="shared" si="54"/>
        <v>0</v>
      </c>
      <c r="F100" s="236">
        <f t="shared" si="54"/>
        <v>95</v>
      </c>
      <c r="G100" s="236">
        <f t="shared" si="54"/>
        <v>95</v>
      </c>
      <c r="H100" s="236">
        <f t="shared" si="54"/>
        <v>95</v>
      </c>
      <c r="I100" s="236">
        <f t="shared" si="54"/>
        <v>95</v>
      </c>
    </row>
    <row r="101" spans="2:9" x14ac:dyDescent="0.25">
      <c r="B101" s="185"/>
      <c r="C101" s="185" t="s">
        <v>73</v>
      </c>
      <c r="D101" s="236">
        <f t="shared" ref="D101:I101" si="55">D102+D103</f>
        <v>95</v>
      </c>
      <c r="E101" s="236">
        <f t="shared" si="55"/>
        <v>0</v>
      </c>
      <c r="F101" s="236">
        <f t="shared" si="55"/>
        <v>95</v>
      </c>
      <c r="G101" s="236">
        <f t="shared" si="55"/>
        <v>95</v>
      </c>
      <c r="H101" s="236">
        <f t="shared" si="55"/>
        <v>95</v>
      </c>
      <c r="I101" s="236">
        <f t="shared" si="55"/>
        <v>95</v>
      </c>
    </row>
    <row r="102" spans="2:9" x14ac:dyDescent="0.25">
      <c r="B102" s="185">
        <v>10</v>
      </c>
      <c r="C102" s="185" t="s">
        <v>74</v>
      </c>
      <c r="D102" s="186" t="s">
        <v>210</v>
      </c>
      <c r="E102" s="236">
        <v>0</v>
      </c>
      <c r="F102" s="186">
        <f t="shared" ref="F102:F103" si="56">D102+E102</f>
        <v>89</v>
      </c>
      <c r="G102" s="237">
        <v>89</v>
      </c>
      <c r="H102" s="237">
        <v>89</v>
      </c>
      <c r="I102" s="237">
        <v>89</v>
      </c>
    </row>
    <row r="103" spans="2:9" x14ac:dyDescent="0.25">
      <c r="B103" s="235">
        <v>20</v>
      </c>
      <c r="C103" s="185" t="s">
        <v>75</v>
      </c>
      <c r="D103" s="186" t="s">
        <v>233</v>
      </c>
      <c r="E103" s="236">
        <v>0</v>
      </c>
      <c r="F103" s="186">
        <f t="shared" si="56"/>
        <v>6</v>
      </c>
      <c r="G103" s="237">
        <v>6</v>
      </c>
      <c r="H103" s="237">
        <v>6</v>
      </c>
      <c r="I103" s="237">
        <v>6</v>
      </c>
    </row>
    <row r="104" spans="2:9" x14ac:dyDescent="0.25">
      <c r="B104" s="235">
        <v>67.02</v>
      </c>
      <c r="C104" s="191" t="s">
        <v>89</v>
      </c>
      <c r="D104" s="191">
        <f t="shared" ref="D104:E104" si="57">D105+D109</f>
        <v>1360</v>
      </c>
      <c r="E104" s="191">
        <f t="shared" si="57"/>
        <v>66</v>
      </c>
      <c r="F104" s="191">
        <f>F105+F109</f>
        <v>1426</v>
      </c>
      <c r="G104" s="191">
        <f t="shared" ref="G104:I104" si="58">G105+G109</f>
        <v>143</v>
      </c>
      <c r="H104" s="191">
        <f t="shared" si="58"/>
        <v>143</v>
      </c>
      <c r="I104" s="191">
        <f t="shared" si="58"/>
        <v>143</v>
      </c>
    </row>
    <row r="105" spans="2:9" x14ac:dyDescent="0.25">
      <c r="B105" s="235"/>
      <c r="C105" s="185" t="s">
        <v>73</v>
      </c>
      <c r="D105" s="185">
        <f t="shared" ref="D105:E105" si="59">D106+D107+D108</f>
        <v>310</v>
      </c>
      <c r="E105" s="185">
        <f t="shared" si="59"/>
        <v>45</v>
      </c>
      <c r="F105" s="185">
        <f>F106+F107+F108</f>
        <v>355</v>
      </c>
      <c r="G105" s="185">
        <f t="shared" ref="G105:I105" si="60">G106+G107+G108</f>
        <v>143</v>
      </c>
      <c r="H105" s="185">
        <f t="shared" si="60"/>
        <v>143</v>
      </c>
      <c r="I105" s="185">
        <f t="shared" si="60"/>
        <v>143</v>
      </c>
    </row>
    <row r="106" spans="2:9" ht="12.75" customHeight="1" x14ac:dyDescent="0.25">
      <c r="B106" s="235">
        <v>20</v>
      </c>
      <c r="C106" s="185" t="s">
        <v>128</v>
      </c>
      <c r="D106" s="186" t="s">
        <v>209</v>
      </c>
      <c r="E106" s="186" t="s">
        <v>204</v>
      </c>
      <c r="F106" s="186">
        <f t="shared" ref="F106:F108" si="61">D106+E106</f>
        <v>195</v>
      </c>
      <c r="G106" s="185">
        <v>53</v>
      </c>
      <c r="H106" s="185">
        <v>53</v>
      </c>
      <c r="I106" s="185">
        <v>53</v>
      </c>
    </row>
    <row r="107" spans="2:9" x14ac:dyDescent="0.25">
      <c r="B107" s="235">
        <v>51</v>
      </c>
      <c r="C107" s="185" t="s">
        <v>134</v>
      </c>
      <c r="D107" s="186" t="s">
        <v>200</v>
      </c>
      <c r="E107" s="186" t="s">
        <v>147</v>
      </c>
      <c r="F107" s="186">
        <f t="shared" si="61"/>
        <v>40</v>
      </c>
      <c r="G107" s="185">
        <v>40</v>
      </c>
      <c r="H107" s="185">
        <v>40</v>
      </c>
      <c r="I107" s="185">
        <v>40</v>
      </c>
    </row>
    <row r="108" spans="2:9" x14ac:dyDescent="0.25">
      <c r="B108" s="235">
        <v>59</v>
      </c>
      <c r="C108" s="185" t="s">
        <v>90</v>
      </c>
      <c r="D108" s="186" t="s">
        <v>234</v>
      </c>
      <c r="E108" s="186" t="s">
        <v>147</v>
      </c>
      <c r="F108" s="186">
        <f t="shared" si="61"/>
        <v>120</v>
      </c>
      <c r="G108" s="185">
        <v>50</v>
      </c>
      <c r="H108" s="185">
        <v>50</v>
      </c>
      <c r="I108" s="185">
        <v>50</v>
      </c>
    </row>
    <row r="109" spans="2:9" ht="12.75" customHeight="1" x14ac:dyDescent="0.25">
      <c r="B109" s="235"/>
      <c r="C109" s="185" t="s">
        <v>77</v>
      </c>
      <c r="D109" s="185">
        <f t="shared" ref="D109:E109" si="62">D110+D111</f>
        <v>1050</v>
      </c>
      <c r="E109" s="185">
        <f t="shared" si="62"/>
        <v>21</v>
      </c>
      <c r="F109" s="185">
        <f>F110+F111</f>
        <v>1071</v>
      </c>
      <c r="G109" s="185">
        <f t="shared" ref="G109:I109" si="63">G110+G111</f>
        <v>0</v>
      </c>
      <c r="H109" s="185">
        <f t="shared" si="63"/>
        <v>0</v>
      </c>
      <c r="I109" s="185">
        <f t="shared" si="63"/>
        <v>0</v>
      </c>
    </row>
    <row r="110" spans="2:9" hidden="1" x14ac:dyDescent="0.25">
      <c r="B110" s="235">
        <v>70</v>
      </c>
      <c r="C110" s="185" t="s">
        <v>118</v>
      </c>
      <c r="D110" s="186"/>
      <c r="E110" s="186"/>
      <c r="F110" s="185">
        <v>0</v>
      </c>
      <c r="G110" s="185">
        <v>0</v>
      </c>
      <c r="H110" s="185">
        <v>0</v>
      </c>
      <c r="I110" s="185">
        <v>0</v>
      </c>
    </row>
    <row r="111" spans="2:9" x14ac:dyDescent="0.25">
      <c r="B111" s="235">
        <v>70</v>
      </c>
      <c r="C111" s="185" t="s">
        <v>78</v>
      </c>
      <c r="D111" s="186" t="s">
        <v>235</v>
      </c>
      <c r="E111" s="186" t="s">
        <v>260</v>
      </c>
      <c r="F111" s="186">
        <f t="shared" ref="F111" si="64">D111+E111</f>
        <v>1071</v>
      </c>
      <c r="G111" s="185">
        <v>0</v>
      </c>
      <c r="H111" s="185">
        <v>0</v>
      </c>
      <c r="I111" s="185">
        <v>0</v>
      </c>
    </row>
    <row r="112" spans="2:9" x14ac:dyDescent="0.25">
      <c r="B112" s="235">
        <v>68.02</v>
      </c>
      <c r="C112" s="191" t="s">
        <v>91</v>
      </c>
      <c r="D112" s="191">
        <f t="shared" ref="D112:I112" si="65">D113</f>
        <v>2072</v>
      </c>
      <c r="E112" s="191">
        <f t="shared" si="65"/>
        <v>20</v>
      </c>
      <c r="F112" s="191">
        <f t="shared" si="65"/>
        <v>2092</v>
      </c>
      <c r="G112" s="202">
        <f t="shared" si="65"/>
        <v>2252</v>
      </c>
      <c r="H112" s="202">
        <f t="shared" si="65"/>
        <v>2252</v>
      </c>
      <c r="I112" s="202">
        <f t="shared" si="65"/>
        <v>2252</v>
      </c>
    </row>
    <row r="113" spans="2:9" x14ac:dyDescent="0.25">
      <c r="B113" s="235"/>
      <c r="C113" s="185" t="s">
        <v>73</v>
      </c>
      <c r="D113" s="185">
        <f t="shared" ref="D113:E113" si="66">D114+D115+D116+D117+D118</f>
        <v>2072</v>
      </c>
      <c r="E113" s="185">
        <f t="shared" si="66"/>
        <v>20</v>
      </c>
      <c r="F113" s="185">
        <f>F114+F115+F116+F117+F118</f>
        <v>2092</v>
      </c>
      <c r="G113" s="185">
        <f t="shared" ref="G113:I113" si="67">G114+G115+G116+G117+G118</f>
        <v>2252</v>
      </c>
      <c r="H113" s="185">
        <f t="shared" si="67"/>
        <v>2252</v>
      </c>
      <c r="I113" s="185">
        <f t="shared" si="67"/>
        <v>2252</v>
      </c>
    </row>
    <row r="114" spans="2:9" x14ac:dyDescent="0.25">
      <c r="B114" s="235">
        <v>10</v>
      </c>
      <c r="C114" s="185" t="s">
        <v>92</v>
      </c>
      <c r="D114" s="186" t="s">
        <v>236</v>
      </c>
      <c r="E114" s="186" t="s">
        <v>147</v>
      </c>
      <c r="F114" s="186">
        <f t="shared" ref="F114:F118" si="68">D114+E114</f>
        <v>775</v>
      </c>
      <c r="G114" s="185">
        <v>850</v>
      </c>
      <c r="H114" s="185">
        <v>850</v>
      </c>
      <c r="I114" s="185">
        <v>850</v>
      </c>
    </row>
    <row r="115" spans="2:9" x14ac:dyDescent="0.25">
      <c r="B115" s="235">
        <v>57</v>
      </c>
      <c r="C115" s="185" t="s">
        <v>93</v>
      </c>
      <c r="D115" s="186" t="s">
        <v>237</v>
      </c>
      <c r="E115" s="186" t="s">
        <v>147</v>
      </c>
      <c r="F115" s="186">
        <f t="shared" si="68"/>
        <v>1107</v>
      </c>
      <c r="G115" s="185">
        <v>1212</v>
      </c>
      <c r="H115" s="185">
        <v>1212</v>
      </c>
      <c r="I115" s="185">
        <v>1212</v>
      </c>
    </row>
    <row r="116" spans="2:9" x14ac:dyDescent="0.25">
      <c r="B116" s="235">
        <v>57</v>
      </c>
      <c r="C116" s="185" t="s">
        <v>135</v>
      </c>
      <c r="D116" s="186" t="s">
        <v>202</v>
      </c>
      <c r="E116" s="186" t="s">
        <v>207</v>
      </c>
      <c r="F116" s="186">
        <f t="shared" si="68"/>
        <v>50</v>
      </c>
      <c r="G116" s="185">
        <v>30</v>
      </c>
      <c r="H116" s="185">
        <v>30</v>
      </c>
      <c r="I116" s="185">
        <v>30</v>
      </c>
    </row>
    <row r="117" spans="2:9" x14ac:dyDescent="0.25">
      <c r="B117" s="235">
        <v>57</v>
      </c>
      <c r="C117" s="185" t="s">
        <v>94</v>
      </c>
      <c r="D117" s="186" t="s">
        <v>209</v>
      </c>
      <c r="E117" s="186" t="s">
        <v>147</v>
      </c>
      <c r="F117" s="186">
        <f t="shared" si="68"/>
        <v>150</v>
      </c>
      <c r="G117" s="185">
        <v>150</v>
      </c>
      <c r="H117" s="185">
        <v>150</v>
      </c>
      <c r="I117" s="185">
        <v>150</v>
      </c>
    </row>
    <row r="118" spans="2:9" x14ac:dyDescent="0.25">
      <c r="B118" s="235">
        <v>20</v>
      </c>
      <c r="C118" s="185" t="s">
        <v>152</v>
      </c>
      <c r="D118" s="186" t="s">
        <v>231</v>
      </c>
      <c r="E118" s="186" t="s">
        <v>147</v>
      </c>
      <c r="F118" s="186">
        <f t="shared" si="68"/>
        <v>10</v>
      </c>
      <c r="G118" s="185">
        <v>10</v>
      </c>
      <c r="H118" s="185">
        <v>10</v>
      </c>
      <c r="I118" s="185">
        <v>10</v>
      </c>
    </row>
    <row r="119" spans="2:9" x14ac:dyDescent="0.25">
      <c r="B119" s="231" t="s">
        <v>96</v>
      </c>
      <c r="C119" s="191" t="s">
        <v>95</v>
      </c>
      <c r="D119" s="191">
        <f t="shared" ref="D119:E119" si="69">D120+D122</f>
        <v>220</v>
      </c>
      <c r="E119" s="191">
        <f t="shared" si="69"/>
        <v>0</v>
      </c>
      <c r="F119" s="191">
        <f>F120+F122</f>
        <v>220</v>
      </c>
      <c r="G119" s="191">
        <f t="shared" ref="G119:I119" si="70">G120+G122</f>
        <v>170</v>
      </c>
      <c r="H119" s="191">
        <f t="shared" si="70"/>
        <v>170</v>
      </c>
      <c r="I119" s="191">
        <f t="shared" si="70"/>
        <v>170</v>
      </c>
    </row>
    <row r="120" spans="2:9" x14ac:dyDescent="0.25">
      <c r="B120" s="235"/>
      <c r="C120" s="185" t="s">
        <v>73</v>
      </c>
      <c r="D120" s="223" t="str">
        <f t="shared" ref="D120:E120" si="71">D121</f>
        <v>220</v>
      </c>
      <c r="E120" s="223" t="str">
        <f t="shared" si="71"/>
        <v>0</v>
      </c>
      <c r="F120" s="185">
        <f>F121</f>
        <v>220</v>
      </c>
      <c r="G120" s="185">
        <f t="shared" ref="G120:I120" si="72">G121</f>
        <v>170</v>
      </c>
      <c r="H120" s="185">
        <f t="shared" si="72"/>
        <v>170</v>
      </c>
      <c r="I120" s="185">
        <f t="shared" si="72"/>
        <v>170</v>
      </c>
    </row>
    <row r="121" spans="2:9" ht="12.75" customHeight="1" x14ac:dyDescent="0.25">
      <c r="B121" s="235">
        <v>20</v>
      </c>
      <c r="C121" s="185" t="s">
        <v>75</v>
      </c>
      <c r="D121" s="186" t="s">
        <v>238</v>
      </c>
      <c r="E121" s="186" t="s">
        <v>147</v>
      </c>
      <c r="F121" s="186">
        <f t="shared" ref="F121" si="73">D121+E121</f>
        <v>220</v>
      </c>
      <c r="G121" s="185">
        <v>170</v>
      </c>
      <c r="H121" s="185">
        <v>170</v>
      </c>
      <c r="I121" s="185">
        <v>170</v>
      </c>
    </row>
    <row r="122" spans="2:9" hidden="1" x14ac:dyDescent="0.25">
      <c r="B122" s="235"/>
      <c r="C122" s="185"/>
      <c r="D122" s="186"/>
      <c r="E122" s="223"/>
      <c r="F122" s="185"/>
      <c r="G122" s="185"/>
      <c r="H122" s="185"/>
      <c r="I122" s="185"/>
    </row>
    <row r="123" spans="2:9" ht="12.75" hidden="1" customHeight="1" x14ac:dyDescent="0.25">
      <c r="B123" s="235"/>
      <c r="C123" s="185"/>
      <c r="D123" s="186"/>
      <c r="E123" s="186"/>
      <c r="F123" s="185"/>
      <c r="G123" s="185"/>
      <c r="H123" s="185"/>
      <c r="I123" s="185"/>
    </row>
    <row r="124" spans="2:9" x14ac:dyDescent="0.25">
      <c r="B124" s="231" t="s">
        <v>98</v>
      </c>
      <c r="C124" s="191" t="s">
        <v>97</v>
      </c>
      <c r="D124" s="191">
        <f t="shared" ref="D124:E124" si="74">D125+D127</f>
        <v>6182</v>
      </c>
      <c r="E124" s="191">
        <f t="shared" si="74"/>
        <v>0</v>
      </c>
      <c r="F124" s="191">
        <f>F125+F127</f>
        <v>6182</v>
      </c>
      <c r="G124" s="191">
        <f t="shared" ref="G124:I124" si="75">G125+G127</f>
        <v>54</v>
      </c>
      <c r="H124" s="191">
        <f t="shared" si="75"/>
        <v>54</v>
      </c>
      <c r="I124" s="191">
        <f t="shared" si="75"/>
        <v>54</v>
      </c>
    </row>
    <row r="125" spans="2:9" x14ac:dyDescent="0.25">
      <c r="B125" s="231"/>
      <c r="C125" s="185" t="s">
        <v>73</v>
      </c>
      <c r="D125" s="223" t="str">
        <f t="shared" ref="D125:I125" si="76">D126</f>
        <v>165</v>
      </c>
      <c r="E125" s="223" t="str">
        <f t="shared" si="76"/>
        <v>0</v>
      </c>
      <c r="F125" s="185">
        <f t="shared" si="76"/>
        <v>165</v>
      </c>
      <c r="G125" s="185">
        <f t="shared" si="76"/>
        <v>54</v>
      </c>
      <c r="H125" s="185">
        <f t="shared" si="76"/>
        <v>54</v>
      </c>
      <c r="I125" s="185">
        <f t="shared" si="76"/>
        <v>54</v>
      </c>
    </row>
    <row r="126" spans="2:9" x14ac:dyDescent="0.25">
      <c r="B126" s="231">
        <v>20</v>
      </c>
      <c r="C126" s="185" t="s">
        <v>75</v>
      </c>
      <c r="D126" s="186" t="s">
        <v>239</v>
      </c>
      <c r="E126" s="186" t="s">
        <v>147</v>
      </c>
      <c r="F126" s="186">
        <f t="shared" ref="F126:F128" si="77">D126+E126</f>
        <v>165</v>
      </c>
      <c r="G126" s="185">
        <v>54</v>
      </c>
      <c r="H126" s="185">
        <v>54</v>
      </c>
      <c r="I126" s="185">
        <v>54</v>
      </c>
    </row>
    <row r="127" spans="2:9" x14ac:dyDescent="0.25">
      <c r="B127" s="235"/>
      <c r="C127" s="185" t="s">
        <v>77</v>
      </c>
      <c r="D127" s="223" t="str">
        <f t="shared" ref="D127:E127" si="78">D128</f>
        <v>6017</v>
      </c>
      <c r="E127" s="223" t="str">
        <f t="shared" si="78"/>
        <v>0</v>
      </c>
      <c r="F127" s="185">
        <f>F128</f>
        <v>6017</v>
      </c>
      <c r="G127" s="185">
        <f t="shared" ref="G127:I127" si="79">G128</f>
        <v>0</v>
      </c>
      <c r="H127" s="185">
        <f t="shared" si="79"/>
        <v>0</v>
      </c>
      <c r="I127" s="185">
        <f t="shared" si="79"/>
        <v>0</v>
      </c>
    </row>
    <row r="128" spans="2:9" x14ac:dyDescent="0.25">
      <c r="B128" s="235">
        <v>70</v>
      </c>
      <c r="C128" s="185" t="s">
        <v>78</v>
      </c>
      <c r="D128" s="186" t="s">
        <v>240</v>
      </c>
      <c r="E128" s="186" t="s">
        <v>147</v>
      </c>
      <c r="F128" s="186">
        <f t="shared" si="77"/>
        <v>6017</v>
      </c>
      <c r="G128" s="185">
        <v>0</v>
      </c>
      <c r="H128" s="185">
        <v>0</v>
      </c>
      <c r="I128" s="185">
        <v>0</v>
      </c>
    </row>
    <row r="129" spans="2:9" x14ac:dyDescent="0.25">
      <c r="B129" s="231" t="s">
        <v>132</v>
      </c>
      <c r="C129" s="191" t="s">
        <v>129</v>
      </c>
      <c r="D129" s="191">
        <f t="shared" ref="D129:E129" si="80">D130+D132</f>
        <v>70</v>
      </c>
      <c r="E129" s="191">
        <f t="shared" si="80"/>
        <v>0</v>
      </c>
      <c r="F129" s="191">
        <f>F130+F132</f>
        <v>70</v>
      </c>
      <c r="G129" s="191">
        <f t="shared" ref="G129:I129" si="81">G130+G132</f>
        <v>50</v>
      </c>
      <c r="H129" s="191">
        <f t="shared" si="81"/>
        <v>50</v>
      </c>
      <c r="I129" s="191">
        <f t="shared" si="81"/>
        <v>50</v>
      </c>
    </row>
    <row r="130" spans="2:9" x14ac:dyDescent="0.25">
      <c r="B130" s="231"/>
      <c r="C130" s="185" t="s">
        <v>73</v>
      </c>
      <c r="D130" s="223" t="str">
        <f t="shared" ref="D130:E130" si="82">D131</f>
        <v>70</v>
      </c>
      <c r="E130" s="223" t="str">
        <f t="shared" si="82"/>
        <v>0</v>
      </c>
      <c r="F130" s="185">
        <f>F131</f>
        <v>70</v>
      </c>
      <c r="G130" s="185">
        <f t="shared" ref="G130:I130" si="83">G131</f>
        <v>50</v>
      </c>
      <c r="H130" s="185">
        <f t="shared" si="83"/>
        <v>50</v>
      </c>
      <c r="I130" s="185">
        <f t="shared" si="83"/>
        <v>50</v>
      </c>
    </row>
    <row r="131" spans="2:9" x14ac:dyDescent="0.25">
      <c r="B131" s="231">
        <v>20</v>
      </c>
      <c r="C131" s="185" t="s">
        <v>75</v>
      </c>
      <c r="D131" s="186" t="s">
        <v>227</v>
      </c>
      <c r="E131" s="186" t="s">
        <v>147</v>
      </c>
      <c r="F131" s="186">
        <f t="shared" ref="F131:F133" si="84">D131+E131</f>
        <v>70</v>
      </c>
      <c r="G131" s="185">
        <v>50</v>
      </c>
      <c r="H131" s="185">
        <v>50</v>
      </c>
      <c r="I131" s="185">
        <v>50</v>
      </c>
    </row>
    <row r="132" spans="2:9" x14ac:dyDescent="0.25">
      <c r="B132" s="235"/>
      <c r="C132" s="185" t="s">
        <v>77</v>
      </c>
      <c r="D132" s="223" t="str">
        <f t="shared" ref="D132:E132" si="85">D133</f>
        <v>0</v>
      </c>
      <c r="E132" s="223" t="str">
        <f t="shared" si="85"/>
        <v>0</v>
      </c>
      <c r="F132" s="185">
        <f>F133</f>
        <v>0</v>
      </c>
      <c r="G132" s="185">
        <f t="shared" ref="G132:I132" si="86">G133</f>
        <v>0</v>
      </c>
      <c r="H132" s="185">
        <f t="shared" si="86"/>
        <v>0</v>
      </c>
      <c r="I132" s="185">
        <f t="shared" si="86"/>
        <v>0</v>
      </c>
    </row>
    <row r="133" spans="2:9" x14ac:dyDescent="0.25">
      <c r="B133" s="235">
        <v>70</v>
      </c>
      <c r="C133" s="185" t="s">
        <v>78</v>
      </c>
      <c r="D133" s="186" t="s">
        <v>147</v>
      </c>
      <c r="E133" s="186" t="s">
        <v>147</v>
      </c>
      <c r="F133" s="186">
        <f t="shared" si="84"/>
        <v>0</v>
      </c>
      <c r="G133" s="185">
        <v>0</v>
      </c>
      <c r="H133" s="185">
        <v>0</v>
      </c>
      <c r="I133" s="185">
        <v>0</v>
      </c>
    </row>
    <row r="134" spans="2:9" x14ac:dyDescent="0.25">
      <c r="B134" s="234" t="s">
        <v>131</v>
      </c>
      <c r="C134" s="191" t="s">
        <v>130</v>
      </c>
      <c r="D134" s="233" t="str">
        <f t="shared" ref="D134:F135" si="87">D135</f>
        <v>20</v>
      </c>
      <c r="E134" s="233" t="str">
        <f t="shared" si="87"/>
        <v>0</v>
      </c>
      <c r="F134" s="191">
        <f>F135</f>
        <v>20</v>
      </c>
      <c r="G134" s="191">
        <f t="shared" ref="G134:I135" si="88">G135</f>
        <v>15</v>
      </c>
      <c r="H134" s="191">
        <f t="shared" si="88"/>
        <v>15</v>
      </c>
      <c r="I134" s="191">
        <f t="shared" si="88"/>
        <v>15</v>
      </c>
    </row>
    <row r="135" spans="2:9" x14ac:dyDescent="0.25">
      <c r="B135" s="235"/>
      <c r="C135" s="185" t="s">
        <v>73</v>
      </c>
      <c r="D135" s="223" t="str">
        <f t="shared" si="87"/>
        <v>20</v>
      </c>
      <c r="E135" s="223" t="str">
        <f t="shared" si="87"/>
        <v>0</v>
      </c>
      <c r="F135" s="223">
        <f t="shared" si="87"/>
        <v>20</v>
      </c>
      <c r="G135" s="223">
        <f t="shared" si="88"/>
        <v>15</v>
      </c>
      <c r="H135" s="223">
        <f t="shared" si="88"/>
        <v>15</v>
      </c>
      <c r="I135" s="223">
        <f t="shared" si="88"/>
        <v>15</v>
      </c>
    </row>
    <row r="136" spans="2:9" x14ac:dyDescent="0.25">
      <c r="B136" s="235">
        <v>20</v>
      </c>
      <c r="C136" s="185" t="s">
        <v>128</v>
      </c>
      <c r="D136" s="186" t="s">
        <v>207</v>
      </c>
      <c r="E136" s="186" t="s">
        <v>147</v>
      </c>
      <c r="F136" s="186">
        <f t="shared" ref="F136" si="89">D136+E136</f>
        <v>20</v>
      </c>
      <c r="G136" s="185">
        <v>15</v>
      </c>
      <c r="H136" s="185">
        <v>15</v>
      </c>
      <c r="I136" s="185">
        <v>15</v>
      </c>
    </row>
    <row r="137" spans="2:9" hidden="1" x14ac:dyDescent="0.25">
      <c r="B137" s="234"/>
      <c r="C137" s="191"/>
      <c r="D137" s="192"/>
      <c r="E137" s="233"/>
      <c r="F137" s="191"/>
      <c r="G137" s="191"/>
      <c r="H137" s="191"/>
      <c r="I137" s="191"/>
    </row>
    <row r="138" spans="2:9" hidden="1" x14ac:dyDescent="0.25">
      <c r="B138" s="235"/>
      <c r="C138" s="185"/>
      <c r="D138" s="186"/>
      <c r="E138" s="223"/>
      <c r="F138" s="185"/>
      <c r="G138" s="185"/>
      <c r="H138" s="185"/>
      <c r="I138" s="185"/>
    </row>
    <row r="139" spans="2:9" hidden="1" x14ac:dyDescent="0.25">
      <c r="B139" s="235"/>
      <c r="C139" s="185"/>
      <c r="D139" s="186"/>
      <c r="E139" s="186"/>
      <c r="F139" s="185"/>
      <c r="G139" s="185"/>
      <c r="H139" s="185"/>
      <c r="I139" s="185"/>
    </row>
    <row r="140" spans="2:9" x14ac:dyDescent="0.25">
      <c r="B140" s="231" t="s">
        <v>121</v>
      </c>
      <c r="C140" s="191" t="s">
        <v>119</v>
      </c>
      <c r="D140" s="233" t="str">
        <f t="shared" ref="D140:I141" si="90">D141</f>
        <v>10</v>
      </c>
      <c r="E140" s="233" t="str">
        <f t="shared" si="90"/>
        <v>0</v>
      </c>
      <c r="F140" s="191">
        <f t="shared" si="90"/>
        <v>10</v>
      </c>
      <c r="G140" s="191">
        <f t="shared" si="90"/>
        <v>10</v>
      </c>
      <c r="H140" s="191">
        <f t="shared" si="90"/>
        <v>10</v>
      </c>
      <c r="I140" s="191">
        <f t="shared" si="90"/>
        <v>10</v>
      </c>
    </row>
    <row r="141" spans="2:9" x14ac:dyDescent="0.25">
      <c r="B141" s="235"/>
      <c r="C141" s="185" t="s">
        <v>73</v>
      </c>
      <c r="D141" s="223" t="str">
        <f t="shared" si="90"/>
        <v>10</v>
      </c>
      <c r="E141" s="223" t="str">
        <f t="shared" si="90"/>
        <v>0</v>
      </c>
      <c r="F141" s="185">
        <f t="shared" si="90"/>
        <v>10</v>
      </c>
      <c r="G141" s="185">
        <f t="shared" si="90"/>
        <v>10</v>
      </c>
      <c r="H141" s="185">
        <f t="shared" si="90"/>
        <v>10</v>
      </c>
      <c r="I141" s="185">
        <f t="shared" si="90"/>
        <v>10</v>
      </c>
    </row>
    <row r="142" spans="2:9" x14ac:dyDescent="0.25">
      <c r="B142" s="235">
        <v>20</v>
      </c>
      <c r="C142" s="185" t="s">
        <v>120</v>
      </c>
      <c r="D142" s="186" t="s">
        <v>231</v>
      </c>
      <c r="E142" s="186" t="s">
        <v>147</v>
      </c>
      <c r="F142" s="186">
        <f t="shared" ref="F142" si="91">D142+E142</f>
        <v>10</v>
      </c>
      <c r="G142" s="185">
        <v>10</v>
      </c>
      <c r="H142" s="185">
        <v>10</v>
      </c>
      <c r="I142" s="185">
        <v>10</v>
      </c>
    </row>
    <row r="143" spans="2:9" x14ac:dyDescent="0.25">
      <c r="B143" s="238" t="s">
        <v>100</v>
      </c>
      <c r="C143" s="191" t="s">
        <v>99</v>
      </c>
      <c r="D143" s="191">
        <f t="shared" ref="D143:I143" si="92">D144+D147</f>
        <v>4008.87</v>
      </c>
      <c r="E143" s="191">
        <f t="shared" si="92"/>
        <v>0</v>
      </c>
      <c r="F143" s="191">
        <f t="shared" si="92"/>
        <v>4008.87</v>
      </c>
      <c r="G143" s="191">
        <f t="shared" si="92"/>
        <v>210</v>
      </c>
      <c r="H143" s="191">
        <f t="shared" si="92"/>
        <v>210</v>
      </c>
      <c r="I143" s="191">
        <f t="shared" si="92"/>
        <v>210</v>
      </c>
    </row>
    <row r="144" spans="2:9" x14ac:dyDescent="0.25">
      <c r="B144" s="235"/>
      <c r="C144" s="185" t="s">
        <v>73</v>
      </c>
      <c r="D144" s="185">
        <f t="shared" ref="D144:I144" si="93">D145+D146</f>
        <v>725</v>
      </c>
      <c r="E144" s="185">
        <f t="shared" si="93"/>
        <v>0</v>
      </c>
      <c r="F144" s="185">
        <f t="shared" si="93"/>
        <v>725</v>
      </c>
      <c r="G144" s="185">
        <f t="shared" si="93"/>
        <v>210</v>
      </c>
      <c r="H144" s="185">
        <f t="shared" si="93"/>
        <v>210</v>
      </c>
      <c r="I144" s="185">
        <f t="shared" si="93"/>
        <v>210</v>
      </c>
    </row>
    <row r="145" spans="2:9" ht="12.75" customHeight="1" x14ac:dyDescent="0.25">
      <c r="B145" s="235">
        <v>20</v>
      </c>
      <c r="C145" s="185" t="s">
        <v>75</v>
      </c>
      <c r="D145" s="186" t="s">
        <v>251</v>
      </c>
      <c r="E145" s="186" t="s">
        <v>147</v>
      </c>
      <c r="F145" s="186">
        <f t="shared" ref="F145" si="94">D145+E145</f>
        <v>725</v>
      </c>
      <c r="G145" s="185">
        <v>210</v>
      </c>
      <c r="H145" s="185">
        <v>210</v>
      </c>
      <c r="I145" s="185">
        <v>210</v>
      </c>
    </row>
    <row r="146" spans="2:9" ht="12.75" hidden="1" customHeight="1" x14ac:dyDescent="0.25">
      <c r="B146" s="235">
        <v>81</v>
      </c>
      <c r="C146" s="185" t="s">
        <v>112</v>
      </c>
      <c r="D146" s="186"/>
      <c r="E146" s="186"/>
      <c r="F146" s="185">
        <v>0</v>
      </c>
      <c r="G146" s="185">
        <v>0</v>
      </c>
      <c r="H146" s="185">
        <v>0</v>
      </c>
      <c r="I146" s="185">
        <v>0</v>
      </c>
    </row>
    <row r="147" spans="2:9" x14ac:dyDescent="0.25">
      <c r="B147" s="235"/>
      <c r="C147" s="185" t="s">
        <v>77</v>
      </c>
      <c r="D147" s="186">
        <f t="shared" ref="D147:I148" si="95">D148+D149</f>
        <v>3283.87</v>
      </c>
      <c r="E147" s="186">
        <f t="shared" si="95"/>
        <v>0</v>
      </c>
      <c r="F147" s="186">
        <f t="shared" si="95"/>
        <v>3283.87</v>
      </c>
      <c r="G147" s="186">
        <f t="shared" si="95"/>
        <v>0</v>
      </c>
      <c r="H147" s="186">
        <f t="shared" si="95"/>
        <v>0</v>
      </c>
      <c r="I147" s="186">
        <f t="shared" si="95"/>
        <v>0</v>
      </c>
    </row>
    <row r="148" spans="2:9" x14ac:dyDescent="0.25">
      <c r="B148" s="235">
        <v>60</v>
      </c>
      <c r="C148" s="185" t="s">
        <v>162</v>
      </c>
      <c r="D148" s="186" t="s">
        <v>242</v>
      </c>
      <c r="E148" s="186">
        <f t="shared" si="95"/>
        <v>0</v>
      </c>
      <c r="F148" s="186">
        <f t="shared" ref="F148:F149" si="96">D148+E148</f>
        <v>1998.87</v>
      </c>
      <c r="G148" s="223">
        <v>0</v>
      </c>
      <c r="H148" s="223">
        <v>0</v>
      </c>
      <c r="I148" s="223">
        <v>0</v>
      </c>
    </row>
    <row r="149" spans="2:9" x14ac:dyDescent="0.25">
      <c r="B149" s="235">
        <v>70</v>
      </c>
      <c r="C149" s="185" t="s">
        <v>78</v>
      </c>
      <c r="D149" s="186" t="s">
        <v>243</v>
      </c>
      <c r="E149" s="186">
        <f>E150+E153</f>
        <v>0</v>
      </c>
      <c r="F149" s="186">
        <f t="shared" si="96"/>
        <v>1285</v>
      </c>
      <c r="G149" s="185">
        <v>0</v>
      </c>
      <c r="H149" s="185">
        <v>0</v>
      </c>
      <c r="I149" s="185">
        <v>0</v>
      </c>
    </row>
    <row r="150" spans="2:9" x14ac:dyDescent="0.25">
      <c r="B150" s="234" t="s">
        <v>108</v>
      </c>
      <c r="C150" s="191" t="s">
        <v>188</v>
      </c>
      <c r="D150" s="224">
        <f t="shared" ref="D150:I151" si="97">D151</f>
        <v>2</v>
      </c>
      <c r="E150" s="224">
        <f t="shared" si="97"/>
        <v>0</v>
      </c>
      <c r="F150" s="224">
        <f t="shared" si="97"/>
        <v>2</v>
      </c>
      <c r="G150" s="224">
        <f t="shared" si="97"/>
        <v>0</v>
      </c>
      <c r="H150" s="224">
        <f t="shared" si="97"/>
        <v>0</v>
      </c>
      <c r="I150" s="224">
        <f t="shared" si="97"/>
        <v>0</v>
      </c>
    </row>
    <row r="151" spans="2:9" x14ac:dyDescent="0.25">
      <c r="B151" s="185"/>
      <c r="C151" s="185" t="s">
        <v>73</v>
      </c>
      <c r="D151" s="224">
        <f t="shared" si="97"/>
        <v>2</v>
      </c>
      <c r="E151" s="224">
        <f t="shared" si="97"/>
        <v>0</v>
      </c>
      <c r="F151" s="224">
        <f t="shared" si="97"/>
        <v>2</v>
      </c>
      <c r="G151" s="224">
        <f t="shared" si="97"/>
        <v>0</v>
      </c>
      <c r="H151" s="224">
        <f t="shared" si="97"/>
        <v>0</v>
      </c>
      <c r="I151" s="224">
        <f t="shared" si="97"/>
        <v>0</v>
      </c>
    </row>
    <row r="152" spans="2:9" x14ac:dyDescent="0.25">
      <c r="B152" s="185">
        <v>20</v>
      </c>
      <c r="C152" s="185" t="s">
        <v>128</v>
      </c>
      <c r="D152" s="224">
        <v>2</v>
      </c>
      <c r="E152" s="224">
        <v>0</v>
      </c>
      <c r="F152" s="186">
        <f t="shared" ref="F152" si="98">D152+E152</f>
        <v>2</v>
      </c>
      <c r="G152" s="198">
        <v>0</v>
      </c>
      <c r="H152" s="198">
        <v>0</v>
      </c>
      <c r="I152" s="198">
        <v>0</v>
      </c>
    </row>
    <row r="153" spans="2:9" hidden="1" x14ac:dyDescent="0.25">
      <c r="B153" s="185"/>
      <c r="C153" s="185" t="s">
        <v>77</v>
      </c>
      <c r="D153" s="186"/>
      <c r="E153" s="186"/>
      <c r="F153" s="185">
        <f>F154</f>
        <v>0</v>
      </c>
      <c r="G153" s="185">
        <f t="shared" ref="G153:I153" si="99">G154</f>
        <v>0</v>
      </c>
      <c r="H153" s="185">
        <f t="shared" si="99"/>
        <v>0</v>
      </c>
      <c r="I153" s="185">
        <f t="shared" si="99"/>
        <v>0</v>
      </c>
    </row>
    <row r="154" spans="2:9" hidden="1" x14ac:dyDescent="0.25">
      <c r="B154" s="185">
        <v>56</v>
      </c>
      <c r="C154" s="185" t="s">
        <v>109</v>
      </c>
      <c r="D154" s="186"/>
      <c r="E154" s="186"/>
      <c r="F154" s="185">
        <v>0</v>
      </c>
      <c r="G154" s="185">
        <v>0</v>
      </c>
      <c r="H154" s="185">
        <v>0</v>
      </c>
      <c r="I154" s="185">
        <v>0</v>
      </c>
    </row>
    <row r="155" spans="2:9" x14ac:dyDescent="0.25">
      <c r="B155" s="235">
        <v>98</v>
      </c>
      <c r="C155" s="185" t="s">
        <v>143</v>
      </c>
      <c r="D155" s="206">
        <f t="shared" ref="D155:I156" si="100">D8-D60</f>
        <v>-4576.8600000000006</v>
      </c>
      <c r="E155" s="198">
        <f t="shared" si="100"/>
        <v>0</v>
      </c>
      <c r="F155" s="206">
        <f t="shared" si="100"/>
        <v>-4576.8600000000006</v>
      </c>
      <c r="G155" s="198">
        <f t="shared" si="100"/>
        <v>0</v>
      </c>
      <c r="H155" s="198">
        <f t="shared" si="100"/>
        <v>0</v>
      </c>
      <c r="I155" s="198">
        <f t="shared" si="100"/>
        <v>0</v>
      </c>
    </row>
    <row r="156" spans="2:9" x14ac:dyDescent="0.25">
      <c r="B156" s="239"/>
      <c r="C156" s="240" t="s">
        <v>144</v>
      </c>
      <c r="D156" s="186">
        <f t="shared" si="100"/>
        <v>0</v>
      </c>
      <c r="E156" s="186">
        <f t="shared" si="100"/>
        <v>0</v>
      </c>
      <c r="F156" s="186">
        <f t="shared" si="100"/>
        <v>0</v>
      </c>
      <c r="G156" s="186">
        <f t="shared" si="100"/>
        <v>0</v>
      </c>
      <c r="H156" s="186">
        <f t="shared" si="100"/>
        <v>0</v>
      </c>
      <c r="I156" s="186">
        <f t="shared" si="100"/>
        <v>0</v>
      </c>
    </row>
    <row r="157" spans="2:9" x14ac:dyDescent="0.25">
      <c r="B157" s="239"/>
      <c r="C157" s="240" t="s">
        <v>145</v>
      </c>
      <c r="D157" s="186">
        <f t="shared" ref="D157:I157" si="101">D53-D65</f>
        <v>-4576.8600000000006</v>
      </c>
      <c r="E157" s="186">
        <f t="shared" si="101"/>
        <v>0</v>
      </c>
      <c r="F157" s="186">
        <f t="shared" si="101"/>
        <v>-4576.8600000000006</v>
      </c>
      <c r="G157" s="186">
        <f t="shared" si="101"/>
        <v>0</v>
      </c>
      <c r="H157" s="186">
        <f t="shared" si="101"/>
        <v>0</v>
      </c>
      <c r="I157" s="186">
        <f t="shared" si="101"/>
        <v>0</v>
      </c>
    </row>
    <row r="158" spans="2:9" x14ac:dyDescent="0.25">
      <c r="B158" s="6"/>
      <c r="C158" s="2"/>
      <c r="D158" s="2"/>
      <c r="E158" s="2"/>
      <c r="F158" s="2"/>
      <c r="G158" s="2"/>
      <c r="H158" s="2"/>
      <c r="I158" s="2"/>
    </row>
    <row r="159" spans="2:9" x14ac:dyDescent="0.25">
      <c r="B159" s="6"/>
      <c r="C159" s="2"/>
      <c r="D159" s="2"/>
      <c r="E159" s="2"/>
      <c r="F159" s="2"/>
      <c r="G159" s="2"/>
      <c r="H159" s="2"/>
      <c r="I159" s="2"/>
    </row>
    <row r="160" spans="2:9" x14ac:dyDescent="0.25">
      <c r="B160" s="6"/>
      <c r="C160" s="2"/>
      <c r="D160" s="2"/>
      <c r="E160" s="2"/>
      <c r="F160" s="2"/>
      <c r="G160" s="2"/>
      <c r="H160" s="2"/>
      <c r="I160" s="2"/>
    </row>
    <row r="161" spans="2:9" x14ac:dyDescent="0.25">
      <c r="B161" s="6"/>
      <c r="C161" s="2"/>
      <c r="D161" s="2"/>
      <c r="E161" s="2"/>
      <c r="F161" s="2"/>
      <c r="G161" s="2"/>
      <c r="H161" s="2"/>
      <c r="I161" s="2"/>
    </row>
    <row r="162" spans="2:9" x14ac:dyDescent="0.25">
      <c r="B162" s="6"/>
      <c r="C162" s="2"/>
      <c r="D162" s="2"/>
      <c r="E162" s="2"/>
      <c r="F162" s="2"/>
      <c r="G162" s="2"/>
      <c r="H162" s="2"/>
      <c r="I162" s="2"/>
    </row>
    <row r="163" spans="2:9" x14ac:dyDescent="0.25">
      <c r="B163" s="6"/>
      <c r="C163" s="2"/>
      <c r="D163" s="2"/>
      <c r="E163" s="2"/>
      <c r="F163" s="2"/>
      <c r="G163" s="2"/>
      <c r="H163" s="2"/>
      <c r="I163" s="2"/>
    </row>
    <row r="164" spans="2:9" x14ac:dyDescent="0.25">
      <c r="B164" s="6"/>
      <c r="C164" s="2"/>
      <c r="D164" s="2"/>
      <c r="E164" s="2"/>
      <c r="F164" s="2"/>
      <c r="G164" s="2"/>
      <c r="H164" s="2"/>
      <c r="I164" s="2"/>
    </row>
    <row r="165" spans="2:9" x14ac:dyDescent="0.25">
      <c r="B165" s="6"/>
      <c r="C165" s="2"/>
      <c r="D165" s="2"/>
      <c r="E165" s="2"/>
      <c r="F165" s="2"/>
      <c r="G165" s="2"/>
      <c r="H165" s="2"/>
      <c r="I165" s="2"/>
    </row>
    <row r="166" spans="2:9" x14ac:dyDescent="0.25">
      <c r="B166" s="6"/>
      <c r="C166" s="2"/>
      <c r="D166" s="2"/>
      <c r="E166" s="2"/>
      <c r="F166" s="2"/>
      <c r="G166" s="2"/>
      <c r="H166" s="2"/>
      <c r="I166" s="2"/>
    </row>
    <row r="167" spans="2:9" x14ac:dyDescent="0.25">
      <c r="B167" s="6"/>
      <c r="C167" s="2"/>
      <c r="D167" s="2"/>
      <c r="E167" s="2"/>
      <c r="F167" s="2"/>
      <c r="G167" s="2"/>
      <c r="H167" s="2"/>
      <c r="I167" s="2"/>
    </row>
    <row r="168" spans="2:9" x14ac:dyDescent="0.25">
      <c r="B168" s="6"/>
      <c r="C168" s="2"/>
      <c r="D168" s="2"/>
      <c r="E168" s="2"/>
      <c r="F168" s="2"/>
      <c r="G168" s="2"/>
      <c r="H168" s="2"/>
      <c r="I168" s="2"/>
    </row>
    <row r="169" spans="2:9" x14ac:dyDescent="0.25">
      <c r="B169" s="6"/>
      <c r="C169" s="2"/>
      <c r="D169" s="2"/>
      <c r="E169" s="2"/>
      <c r="F169" s="2"/>
      <c r="G169" s="2"/>
      <c r="H169" s="2"/>
      <c r="I169" s="2"/>
    </row>
    <row r="170" spans="2:9" x14ac:dyDescent="0.25">
      <c r="B170" s="6"/>
      <c r="C170" s="2"/>
      <c r="D170" s="2"/>
      <c r="E170" s="2"/>
      <c r="F170" s="2"/>
      <c r="G170" s="2"/>
      <c r="H170" s="2"/>
      <c r="I170" s="2"/>
    </row>
    <row r="171" spans="2:9" x14ac:dyDescent="0.25">
      <c r="B171" s="6"/>
      <c r="C171" s="2"/>
      <c r="D171" s="2"/>
      <c r="E171" s="2"/>
      <c r="F171" s="2"/>
      <c r="G171" s="2"/>
      <c r="H171" s="2"/>
      <c r="I171" s="2"/>
    </row>
    <row r="172" spans="2:9" x14ac:dyDescent="0.25">
      <c r="B172" s="6"/>
    </row>
    <row r="173" spans="2:9" x14ac:dyDescent="0.25">
      <c r="B173" s="6"/>
    </row>
    <row r="174" spans="2:9" x14ac:dyDescent="0.25">
      <c r="B174" s="6"/>
    </row>
    <row r="175" spans="2:9" x14ac:dyDescent="0.25">
      <c r="B175" s="6"/>
    </row>
    <row r="176" spans="2:9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</sheetData>
  <pageMargins left="0.5" right="0" top="0.75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5FFCC-A49B-4D90-97A4-7F2901F4A128}">
  <dimension ref="B1:L187"/>
  <sheetViews>
    <sheetView zoomScale="142" zoomScaleNormal="142" workbookViewId="0">
      <pane xSplit="1" ySplit="7" topLeftCell="B56" activePane="bottomRight" state="frozen"/>
      <selection pane="topRight" activeCell="B1" sqref="B1"/>
      <selection pane="bottomLeft" activeCell="A9" sqref="A9"/>
      <selection pane="bottomRight" activeCell="E71" sqref="E71"/>
    </sheetView>
  </sheetViews>
  <sheetFormatPr defaultRowHeight="12.5" x14ac:dyDescent="0.25"/>
  <cols>
    <col min="1" max="1" width="1.54296875" customWidth="1"/>
    <col min="2" max="2" width="9" customWidth="1"/>
    <col min="3" max="3" width="32.453125" customWidth="1"/>
    <col min="4" max="4" width="7" customWidth="1"/>
    <col min="5" max="5" width="7.453125" customWidth="1"/>
    <col min="6" max="6" width="7.54296875" customWidth="1"/>
    <col min="7" max="7" width="5.90625" customWidth="1"/>
    <col min="8" max="8" width="5.6328125" customWidth="1"/>
    <col min="9" max="9" width="6" customWidth="1"/>
    <col min="11" max="11" width="9.6328125" customWidth="1"/>
  </cols>
  <sheetData>
    <row r="1" spans="2:11" ht="13" x14ac:dyDescent="0.3">
      <c r="B1" s="78" t="s">
        <v>102</v>
      </c>
      <c r="G1" s="3" t="s">
        <v>111</v>
      </c>
    </row>
    <row r="2" spans="2:11" ht="16.5" customHeight="1" x14ac:dyDescent="0.25">
      <c r="F2" s="4"/>
    </row>
    <row r="3" spans="2:11" ht="8.25" customHeight="1" x14ac:dyDescent="0.25">
      <c r="F3" s="4"/>
    </row>
    <row r="4" spans="2:11" ht="13" x14ac:dyDescent="0.3">
      <c r="C4" s="1" t="s">
        <v>189</v>
      </c>
    </row>
    <row r="5" spans="2:11" ht="13" x14ac:dyDescent="0.3">
      <c r="C5" s="1" t="s">
        <v>177</v>
      </c>
    </row>
    <row r="6" spans="2:11" x14ac:dyDescent="0.25">
      <c r="G6" s="5"/>
      <c r="H6" s="5"/>
      <c r="I6" s="27" t="s">
        <v>105</v>
      </c>
    </row>
    <row r="7" spans="2:11" ht="27" customHeight="1" x14ac:dyDescent="0.25">
      <c r="B7" s="69" t="s">
        <v>0</v>
      </c>
      <c r="C7" s="69" t="s">
        <v>1</v>
      </c>
      <c r="D7" s="187" t="s">
        <v>217</v>
      </c>
      <c r="E7" s="187" t="s">
        <v>218</v>
      </c>
      <c r="F7" s="241" t="s">
        <v>219</v>
      </c>
      <c r="G7" s="189">
        <v>2025</v>
      </c>
      <c r="H7" s="189">
        <v>2026</v>
      </c>
      <c r="I7" s="189">
        <v>2027</v>
      </c>
    </row>
    <row r="8" spans="2:11" ht="11.25" customHeight="1" x14ac:dyDescent="0.25">
      <c r="B8" s="190" t="s">
        <v>107</v>
      </c>
      <c r="C8" s="191" t="s">
        <v>106</v>
      </c>
      <c r="D8" s="193">
        <f t="shared" ref="D8:I8" si="0">D9+D53</f>
        <v>16400.59</v>
      </c>
      <c r="E8" s="194">
        <f t="shared" si="0"/>
        <v>641</v>
      </c>
      <c r="F8" s="193">
        <f t="shared" si="0"/>
        <v>17041.59</v>
      </c>
      <c r="G8" s="194">
        <f t="shared" si="0"/>
        <v>6749</v>
      </c>
      <c r="H8" s="194">
        <f t="shared" si="0"/>
        <v>6761</v>
      </c>
      <c r="I8" s="194">
        <f t="shared" si="0"/>
        <v>6773</v>
      </c>
    </row>
    <row r="9" spans="2:11" ht="11.25" customHeight="1" x14ac:dyDescent="0.25">
      <c r="B9" s="195"/>
      <c r="C9" s="191" t="s">
        <v>68</v>
      </c>
      <c r="D9" s="194">
        <f>D10+D14+D17+D48+D45+D51</f>
        <v>7992</v>
      </c>
      <c r="E9" s="194">
        <f>E10+E14+E17+E48+E45+E51</f>
        <v>641</v>
      </c>
      <c r="F9" s="194">
        <f>F10+F14+F17+F48+F45+F51</f>
        <v>8633</v>
      </c>
      <c r="G9" s="194">
        <f t="shared" ref="G9:I9" si="1">G10+G14+G17+G48+G45+G51</f>
        <v>6749</v>
      </c>
      <c r="H9" s="194">
        <f t="shared" si="1"/>
        <v>6761</v>
      </c>
      <c r="I9" s="194">
        <f t="shared" si="1"/>
        <v>6773</v>
      </c>
    </row>
    <row r="10" spans="2:11" ht="11.25" customHeight="1" x14ac:dyDescent="0.25">
      <c r="B10" s="196" t="s">
        <v>4</v>
      </c>
      <c r="C10" s="191" t="s">
        <v>43</v>
      </c>
      <c r="D10" s="191">
        <f t="shared" ref="D10:I10" si="2">D11+D12+D13</f>
        <v>1529</v>
      </c>
      <c r="E10" s="191">
        <f t="shared" si="2"/>
        <v>0</v>
      </c>
      <c r="F10" s="191">
        <f t="shared" si="2"/>
        <v>1529</v>
      </c>
      <c r="G10" s="191">
        <f t="shared" si="2"/>
        <v>1224</v>
      </c>
      <c r="H10" s="191">
        <f t="shared" si="2"/>
        <v>1265</v>
      </c>
      <c r="I10" s="191">
        <f t="shared" si="2"/>
        <v>1306</v>
      </c>
    </row>
    <row r="11" spans="2:11" ht="11.25" customHeight="1" x14ac:dyDescent="0.25">
      <c r="B11" s="197" t="s">
        <v>6</v>
      </c>
      <c r="C11" s="185" t="s">
        <v>5</v>
      </c>
      <c r="D11" s="186" t="s">
        <v>191</v>
      </c>
      <c r="E11" s="186" t="s">
        <v>147</v>
      </c>
      <c r="F11" s="186">
        <f>D11+E11</f>
        <v>325</v>
      </c>
      <c r="G11" s="185">
        <v>345</v>
      </c>
      <c r="H11" s="185">
        <v>356</v>
      </c>
      <c r="I11" s="198">
        <v>366</v>
      </c>
    </row>
    <row r="12" spans="2:11" ht="21" customHeight="1" x14ac:dyDescent="0.25">
      <c r="B12" s="197" t="s">
        <v>7</v>
      </c>
      <c r="C12" s="199" t="s">
        <v>58</v>
      </c>
      <c r="D12" s="186" t="s">
        <v>192</v>
      </c>
      <c r="E12" s="186" t="s">
        <v>147</v>
      </c>
      <c r="F12" s="186">
        <f>D12+E12</f>
        <v>1204</v>
      </c>
      <c r="G12" s="185">
        <v>879</v>
      </c>
      <c r="H12" s="185">
        <v>909</v>
      </c>
      <c r="I12" s="185">
        <v>940</v>
      </c>
      <c r="K12" s="2"/>
    </row>
    <row r="13" spans="2:11" ht="16.5" customHeight="1" x14ac:dyDescent="0.25">
      <c r="B13" s="197" t="s">
        <v>140</v>
      </c>
      <c r="C13" s="199" t="s">
        <v>141</v>
      </c>
      <c r="D13" s="186" t="s">
        <v>147</v>
      </c>
      <c r="E13" s="186" t="s">
        <v>147</v>
      </c>
      <c r="F13" s="186">
        <f>D13+E13</f>
        <v>0</v>
      </c>
      <c r="G13" s="185">
        <v>0</v>
      </c>
      <c r="H13" s="185">
        <v>0</v>
      </c>
      <c r="I13" s="185">
        <v>0</v>
      </c>
      <c r="K13" s="2"/>
    </row>
    <row r="14" spans="2:11" ht="11.25" customHeight="1" x14ac:dyDescent="0.25">
      <c r="B14" s="200" t="s">
        <v>8</v>
      </c>
      <c r="C14" s="201" t="s">
        <v>62</v>
      </c>
      <c r="D14" s="203">
        <f t="shared" ref="D14:I14" si="3">D15+D16</f>
        <v>3485.6</v>
      </c>
      <c r="E14" s="202">
        <f t="shared" si="3"/>
        <v>651</v>
      </c>
      <c r="F14" s="203">
        <f t="shared" si="3"/>
        <v>4136.6000000000004</v>
      </c>
      <c r="G14" s="203">
        <f t="shared" si="3"/>
        <v>3113.6</v>
      </c>
      <c r="H14" s="203">
        <f t="shared" si="3"/>
        <v>3129.6</v>
      </c>
      <c r="I14" s="203">
        <f t="shared" si="3"/>
        <v>3145.6</v>
      </c>
    </row>
    <row r="15" spans="2:11" ht="21" customHeight="1" x14ac:dyDescent="0.25">
      <c r="B15" s="204" t="s">
        <v>9</v>
      </c>
      <c r="C15" s="205" t="s">
        <v>103</v>
      </c>
      <c r="D15" s="186" t="s">
        <v>193</v>
      </c>
      <c r="E15" s="186" t="s">
        <v>244</v>
      </c>
      <c r="F15" s="186">
        <f t="shared" ref="F15:F18" si="4">D15+E15</f>
        <v>2732.6</v>
      </c>
      <c r="G15" s="185">
        <v>2098.6</v>
      </c>
      <c r="H15" s="185">
        <v>2110.6</v>
      </c>
      <c r="I15" s="206">
        <v>2122.6</v>
      </c>
    </row>
    <row r="16" spans="2:11" ht="21" customHeight="1" x14ac:dyDescent="0.25">
      <c r="B16" s="204" t="s">
        <v>10</v>
      </c>
      <c r="C16" s="207" t="s">
        <v>104</v>
      </c>
      <c r="D16" s="186" t="s">
        <v>194</v>
      </c>
      <c r="E16" s="186" t="s">
        <v>147</v>
      </c>
      <c r="F16" s="186">
        <f t="shared" si="4"/>
        <v>1404</v>
      </c>
      <c r="G16" s="185">
        <v>1015</v>
      </c>
      <c r="H16" s="185">
        <v>1019</v>
      </c>
      <c r="I16" s="198">
        <v>1023</v>
      </c>
    </row>
    <row r="17" spans="2:11" ht="11.25" customHeight="1" x14ac:dyDescent="0.25">
      <c r="B17" s="204"/>
      <c r="C17" s="208" t="s">
        <v>57</v>
      </c>
      <c r="D17" s="191">
        <f t="shared" ref="D17:H17" si="5">D18+D19+D29+D34+D35+D36+D37+D41</f>
        <v>2578.4</v>
      </c>
      <c r="E17" s="191">
        <f t="shared" si="5"/>
        <v>-10</v>
      </c>
      <c r="F17" s="191">
        <f t="shared" si="5"/>
        <v>2568.4</v>
      </c>
      <c r="G17" s="191">
        <f t="shared" si="5"/>
        <v>2171.4</v>
      </c>
      <c r="H17" s="191">
        <f t="shared" si="5"/>
        <v>2126.4</v>
      </c>
      <c r="I17" s="191">
        <f>I18+I19+I29+I34+I35+I36+I37+I41</f>
        <v>2081.4</v>
      </c>
    </row>
    <row r="18" spans="2:11" ht="11.25" customHeight="1" x14ac:dyDescent="0.25">
      <c r="B18" s="209" t="s">
        <v>3</v>
      </c>
      <c r="C18" s="210" t="s">
        <v>2</v>
      </c>
      <c r="D18" s="193" t="s">
        <v>195</v>
      </c>
      <c r="E18" s="192" t="s">
        <v>147</v>
      </c>
      <c r="F18" s="192">
        <f t="shared" si="4"/>
        <v>13</v>
      </c>
      <c r="G18" s="185">
        <v>13</v>
      </c>
      <c r="H18" s="185">
        <v>13</v>
      </c>
      <c r="I18" s="185">
        <v>13</v>
      </c>
      <c r="K18" s="2"/>
    </row>
    <row r="19" spans="2:11" ht="11.25" customHeight="1" x14ac:dyDescent="0.25">
      <c r="B19" s="200" t="s">
        <v>22</v>
      </c>
      <c r="C19" s="191" t="s">
        <v>44</v>
      </c>
      <c r="D19" s="202">
        <f t="shared" ref="D19:I19" si="6">D20+D23+D27+D28</f>
        <v>467</v>
      </c>
      <c r="E19" s="192" t="s">
        <v>147</v>
      </c>
      <c r="F19" s="191">
        <f t="shared" si="6"/>
        <v>467</v>
      </c>
      <c r="G19" s="191">
        <f t="shared" si="6"/>
        <v>473</v>
      </c>
      <c r="H19" s="191">
        <f t="shared" si="6"/>
        <v>483</v>
      </c>
      <c r="I19" s="191">
        <f t="shared" si="6"/>
        <v>493</v>
      </c>
    </row>
    <row r="20" spans="2:11" ht="11.25" customHeight="1" x14ac:dyDescent="0.25">
      <c r="B20" s="204" t="s">
        <v>11</v>
      </c>
      <c r="C20" s="185" t="s">
        <v>45</v>
      </c>
      <c r="D20" s="198">
        <f t="shared" ref="D20:I20" si="7">D21+D22</f>
        <v>280</v>
      </c>
      <c r="E20" s="186" t="s">
        <v>147</v>
      </c>
      <c r="F20" s="185">
        <f t="shared" si="7"/>
        <v>280</v>
      </c>
      <c r="G20" s="185">
        <f t="shared" si="7"/>
        <v>287</v>
      </c>
      <c r="H20" s="185">
        <f t="shared" si="7"/>
        <v>294</v>
      </c>
      <c r="I20" s="185">
        <f t="shared" si="7"/>
        <v>301</v>
      </c>
    </row>
    <row r="21" spans="2:11" ht="11.25" customHeight="1" x14ac:dyDescent="0.25">
      <c r="B21" s="204" t="s">
        <v>12</v>
      </c>
      <c r="C21" s="211" t="s">
        <v>46</v>
      </c>
      <c r="D21" s="224" t="s">
        <v>196</v>
      </c>
      <c r="E21" s="186" t="s">
        <v>147</v>
      </c>
      <c r="F21" s="186">
        <f t="shared" ref="F21:F28" si="8">D21+E21</f>
        <v>80</v>
      </c>
      <c r="G21" s="185">
        <v>82</v>
      </c>
      <c r="H21" s="185">
        <v>84</v>
      </c>
      <c r="I21" s="185">
        <v>86</v>
      </c>
      <c r="K21" s="2"/>
    </row>
    <row r="22" spans="2:11" ht="11.25" customHeight="1" x14ac:dyDescent="0.25">
      <c r="B22" s="204" t="s">
        <v>13</v>
      </c>
      <c r="C22" s="211" t="s">
        <v>47</v>
      </c>
      <c r="D22" s="224" t="s">
        <v>197</v>
      </c>
      <c r="E22" s="186" t="s">
        <v>147</v>
      </c>
      <c r="F22" s="186">
        <f t="shared" si="8"/>
        <v>200</v>
      </c>
      <c r="G22" s="185">
        <v>205</v>
      </c>
      <c r="H22" s="185">
        <v>210</v>
      </c>
      <c r="I22" s="185">
        <v>215</v>
      </c>
      <c r="K22" s="2"/>
    </row>
    <row r="23" spans="2:11" ht="11.25" customHeight="1" x14ac:dyDescent="0.25">
      <c r="B23" s="204" t="s">
        <v>14</v>
      </c>
      <c r="C23" s="185" t="s">
        <v>48</v>
      </c>
      <c r="D23" s="198">
        <f t="shared" ref="D23:I23" si="9">D24+D25+D26</f>
        <v>145</v>
      </c>
      <c r="E23" s="186" t="s">
        <v>147</v>
      </c>
      <c r="F23" s="185">
        <f t="shared" si="9"/>
        <v>145</v>
      </c>
      <c r="G23" s="185">
        <f t="shared" si="9"/>
        <v>149</v>
      </c>
      <c r="H23" s="185">
        <f t="shared" si="9"/>
        <v>152</v>
      </c>
      <c r="I23" s="185">
        <f t="shared" si="9"/>
        <v>155</v>
      </c>
      <c r="K23" s="2"/>
    </row>
    <row r="24" spans="2:11" ht="11.25" customHeight="1" x14ac:dyDescent="0.25">
      <c r="B24" s="204" t="s">
        <v>15</v>
      </c>
      <c r="C24" s="211" t="s">
        <v>49</v>
      </c>
      <c r="D24" s="230" t="s">
        <v>198</v>
      </c>
      <c r="E24" s="186" t="s">
        <v>147</v>
      </c>
      <c r="F24" s="186">
        <f t="shared" si="8"/>
        <v>100</v>
      </c>
      <c r="G24" s="185">
        <v>102</v>
      </c>
      <c r="H24" s="185">
        <v>104</v>
      </c>
      <c r="I24" s="185">
        <v>106</v>
      </c>
      <c r="K24" s="2"/>
    </row>
    <row r="25" spans="2:11" ht="11.25" customHeight="1" x14ac:dyDescent="0.25">
      <c r="B25" s="204" t="s">
        <v>16</v>
      </c>
      <c r="C25" s="211" t="s">
        <v>50</v>
      </c>
      <c r="D25" s="230" t="s">
        <v>199</v>
      </c>
      <c r="E25" s="186" t="s">
        <v>147</v>
      </c>
      <c r="F25" s="186">
        <f t="shared" si="8"/>
        <v>5</v>
      </c>
      <c r="G25" s="185">
        <v>6</v>
      </c>
      <c r="H25" s="185">
        <v>6</v>
      </c>
      <c r="I25" s="185">
        <v>6</v>
      </c>
      <c r="K25" s="2"/>
    </row>
    <row r="26" spans="2:11" ht="11.25" customHeight="1" x14ac:dyDescent="0.25">
      <c r="B26" s="204" t="s">
        <v>17</v>
      </c>
      <c r="C26" s="211" t="s">
        <v>51</v>
      </c>
      <c r="D26" s="230" t="s">
        <v>200</v>
      </c>
      <c r="E26" s="186" t="s">
        <v>147</v>
      </c>
      <c r="F26" s="186">
        <f t="shared" si="8"/>
        <v>40</v>
      </c>
      <c r="G26" s="185">
        <v>41</v>
      </c>
      <c r="H26" s="185">
        <v>42</v>
      </c>
      <c r="I26" s="185">
        <v>43</v>
      </c>
      <c r="K26" s="2"/>
    </row>
    <row r="27" spans="2:11" ht="11.25" customHeight="1" x14ac:dyDescent="0.25">
      <c r="B27" s="204" t="s">
        <v>20</v>
      </c>
      <c r="C27" s="185" t="s">
        <v>18</v>
      </c>
      <c r="D27" s="230" t="s">
        <v>201</v>
      </c>
      <c r="E27" s="186" t="s">
        <v>147</v>
      </c>
      <c r="F27" s="186">
        <f t="shared" si="8"/>
        <v>12</v>
      </c>
      <c r="G27" s="185">
        <v>12</v>
      </c>
      <c r="H27" s="185">
        <v>12</v>
      </c>
      <c r="I27" s="185">
        <v>12</v>
      </c>
    </row>
    <row r="28" spans="2:11" ht="11.25" customHeight="1" x14ac:dyDescent="0.25">
      <c r="B28" s="204" t="s">
        <v>21</v>
      </c>
      <c r="C28" s="185" t="s">
        <v>19</v>
      </c>
      <c r="D28" s="230" t="s">
        <v>202</v>
      </c>
      <c r="E28" s="186" t="s">
        <v>147</v>
      </c>
      <c r="F28" s="186">
        <f t="shared" si="8"/>
        <v>30</v>
      </c>
      <c r="G28" s="185">
        <v>25</v>
      </c>
      <c r="H28" s="185">
        <v>25</v>
      </c>
      <c r="I28" s="185">
        <v>25</v>
      </c>
    </row>
    <row r="29" spans="2:11" ht="11.25" customHeight="1" x14ac:dyDescent="0.25">
      <c r="B29" s="200">
        <v>16.02</v>
      </c>
      <c r="C29" s="191" t="s">
        <v>55</v>
      </c>
      <c r="D29" s="202">
        <f t="shared" ref="D29:I29" si="10">D30</f>
        <v>240</v>
      </c>
      <c r="E29" s="192" t="s">
        <v>147</v>
      </c>
      <c r="F29" s="191">
        <f t="shared" si="10"/>
        <v>240</v>
      </c>
      <c r="G29" s="191">
        <f t="shared" si="10"/>
        <v>192</v>
      </c>
      <c r="H29" s="191">
        <f t="shared" si="10"/>
        <v>194</v>
      </c>
      <c r="I29" s="191">
        <f t="shared" si="10"/>
        <v>196</v>
      </c>
    </row>
    <row r="30" spans="2:11" ht="11.25" customHeight="1" x14ac:dyDescent="0.25">
      <c r="B30" s="197" t="s">
        <v>23</v>
      </c>
      <c r="C30" s="185" t="s">
        <v>52</v>
      </c>
      <c r="D30" s="185">
        <f>D31+D32+D33</f>
        <v>240</v>
      </c>
      <c r="E30" s="186" t="s">
        <v>147</v>
      </c>
      <c r="F30" s="185">
        <f>F31+F32+F33</f>
        <v>240</v>
      </c>
      <c r="G30" s="185">
        <f t="shared" ref="G30:I30" si="11">G31+G32+G33</f>
        <v>192</v>
      </c>
      <c r="H30" s="185">
        <f t="shared" si="11"/>
        <v>194</v>
      </c>
      <c r="I30" s="185">
        <f t="shared" si="11"/>
        <v>196</v>
      </c>
    </row>
    <row r="31" spans="2:11" ht="11.25" customHeight="1" x14ac:dyDescent="0.25">
      <c r="B31" s="197" t="s">
        <v>24</v>
      </c>
      <c r="C31" s="207" t="s">
        <v>115</v>
      </c>
      <c r="D31" s="186" t="s">
        <v>203</v>
      </c>
      <c r="E31" s="186" t="s">
        <v>147</v>
      </c>
      <c r="F31" s="186">
        <f t="shared" ref="F31:F58" si="12">D31+E31</f>
        <v>193</v>
      </c>
      <c r="G31" s="185">
        <v>145</v>
      </c>
      <c r="H31" s="185">
        <v>147</v>
      </c>
      <c r="I31" s="185">
        <v>149</v>
      </c>
    </row>
    <row r="32" spans="2:11" ht="11.25" customHeight="1" x14ac:dyDescent="0.25">
      <c r="B32" s="197" t="s">
        <v>25</v>
      </c>
      <c r="C32" s="207" t="s">
        <v>116</v>
      </c>
      <c r="D32" s="186" t="s">
        <v>204</v>
      </c>
      <c r="E32" s="186" t="s">
        <v>147</v>
      </c>
      <c r="F32" s="186">
        <f t="shared" si="12"/>
        <v>45</v>
      </c>
      <c r="G32" s="185">
        <v>45</v>
      </c>
      <c r="H32" s="185">
        <v>45</v>
      </c>
      <c r="I32" s="185">
        <v>45</v>
      </c>
    </row>
    <row r="33" spans="2:9" ht="11.25" customHeight="1" x14ac:dyDescent="0.25">
      <c r="B33" s="197" t="s">
        <v>113</v>
      </c>
      <c r="C33" s="207" t="s">
        <v>114</v>
      </c>
      <c r="D33" s="186" t="s">
        <v>205</v>
      </c>
      <c r="E33" s="186" t="s">
        <v>147</v>
      </c>
      <c r="F33" s="186">
        <f t="shared" si="12"/>
        <v>2</v>
      </c>
      <c r="G33" s="185">
        <v>2</v>
      </c>
      <c r="H33" s="185">
        <v>2</v>
      </c>
      <c r="I33" s="185">
        <v>2</v>
      </c>
    </row>
    <row r="34" spans="2:9" ht="11.25" customHeight="1" x14ac:dyDescent="0.25">
      <c r="B34" s="212" t="s">
        <v>27</v>
      </c>
      <c r="C34" s="213" t="s">
        <v>26</v>
      </c>
      <c r="D34" s="192" t="s">
        <v>198</v>
      </c>
      <c r="E34" s="192" t="s">
        <v>147</v>
      </c>
      <c r="F34" s="192">
        <f t="shared" si="12"/>
        <v>100</v>
      </c>
      <c r="G34" s="191">
        <v>102</v>
      </c>
      <c r="H34" s="191">
        <v>104</v>
      </c>
      <c r="I34" s="191">
        <v>106</v>
      </c>
    </row>
    <row r="35" spans="2:9" ht="11.25" customHeight="1" x14ac:dyDescent="0.25">
      <c r="B35" s="214" t="s">
        <v>138</v>
      </c>
      <c r="C35" s="213" t="s">
        <v>139</v>
      </c>
      <c r="D35" s="192" t="s">
        <v>183</v>
      </c>
      <c r="E35" s="192" t="s">
        <v>147</v>
      </c>
      <c r="F35" s="192">
        <f t="shared" si="12"/>
        <v>1</v>
      </c>
      <c r="G35" s="191">
        <v>1</v>
      </c>
      <c r="H35" s="191">
        <v>1</v>
      </c>
      <c r="I35" s="191">
        <v>1</v>
      </c>
    </row>
    <row r="36" spans="2:9" ht="11.25" customHeight="1" x14ac:dyDescent="0.25">
      <c r="B36" s="215" t="s">
        <v>29</v>
      </c>
      <c r="C36" s="216" t="s">
        <v>28</v>
      </c>
      <c r="D36" s="192" t="s">
        <v>205</v>
      </c>
      <c r="E36" s="192" t="s">
        <v>147</v>
      </c>
      <c r="F36" s="192">
        <f t="shared" si="12"/>
        <v>2</v>
      </c>
      <c r="G36" s="191">
        <v>2</v>
      </c>
      <c r="H36" s="191">
        <v>2</v>
      </c>
      <c r="I36" s="191">
        <v>2</v>
      </c>
    </row>
    <row r="37" spans="2:9" ht="11.25" customHeight="1" x14ac:dyDescent="0.25">
      <c r="B37" s="215" t="s">
        <v>34</v>
      </c>
      <c r="C37" s="216" t="s">
        <v>53</v>
      </c>
      <c r="D37" s="191">
        <f t="shared" ref="D37:I37" si="13">D38+D39+D40</f>
        <v>1422</v>
      </c>
      <c r="E37" s="191">
        <f t="shared" si="13"/>
        <v>-10</v>
      </c>
      <c r="F37" s="191">
        <f t="shared" si="13"/>
        <v>1412</v>
      </c>
      <c r="G37" s="191">
        <f t="shared" si="13"/>
        <v>1075</v>
      </c>
      <c r="H37" s="191">
        <f t="shared" si="13"/>
        <v>1016</v>
      </c>
      <c r="I37" s="191">
        <f t="shared" si="13"/>
        <v>957</v>
      </c>
    </row>
    <row r="38" spans="2:9" ht="11.25" customHeight="1" x14ac:dyDescent="0.25">
      <c r="B38" s="217" t="s">
        <v>31</v>
      </c>
      <c r="C38" s="218" t="s">
        <v>59</v>
      </c>
      <c r="D38" s="186" t="s">
        <v>206</v>
      </c>
      <c r="E38" s="186" t="s">
        <v>245</v>
      </c>
      <c r="F38" s="186">
        <f t="shared" si="12"/>
        <v>1390</v>
      </c>
      <c r="G38" s="185">
        <v>1053</v>
      </c>
      <c r="H38" s="185">
        <v>994</v>
      </c>
      <c r="I38" s="185">
        <v>935</v>
      </c>
    </row>
    <row r="39" spans="2:9" ht="11.25" customHeight="1" x14ac:dyDescent="0.25">
      <c r="B39" s="217" t="s">
        <v>32</v>
      </c>
      <c r="C39" s="219" t="s">
        <v>60</v>
      </c>
      <c r="D39" s="186" t="s">
        <v>205</v>
      </c>
      <c r="E39" s="186" t="s">
        <v>147</v>
      </c>
      <c r="F39" s="186">
        <f t="shared" si="12"/>
        <v>2</v>
      </c>
      <c r="G39" s="185">
        <v>2</v>
      </c>
      <c r="H39" s="185">
        <v>2</v>
      </c>
      <c r="I39" s="185">
        <v>2</v>
      </c>
    </row>
    <row r="40" spans="2:9" ht="11.25" customHeight="1" x14ac:dyDescent="0.25">
      <c r="B40" s="217" t="s">
        <v>33</v>
      </c>
      <c r="C40" s="218" t="s">
        <v>30</v>
      </c>
      <c r="D40" s="186" t="s">
        <v>207</v>
      </c>
      <c r="E40" s="186" t="s">
        <v>147</v>
      </c>
      <c r="F40" s="186">
        <f t="shared" si="12"/>
        <v>20</v>
      </c>
      <c r="G40" s="185">
        <v>20</v>
      </c>
      <c r="H40" s="185">
        <v>20</v>
      </c>
      <c r="I40" s="185">
        <v>20</v>
      </c>
    </row>
    <row r="41" spans="2:9" ht="11.25" customHeight="1" x14ac:dyDescent="0.25">
      <c r="B41" s="215">
        <v>36.020000000000003</v>
      </c>
      <c r="C41" s="213" t="s">
        <v>117</v>
      </c>
      <c r="D41" s="191">
        <f>D42+D43+D44</f>
        <v>333.4</v>
      </c>
      <c r="E41" s="191">
        <f>E42+E43+E44</f>
        <v>0</v>
      </c>
      <c r="F41" s="191">
        <f>F42+F43+F44</f>
        <v>333.4</v>
      </c>
      <c r="G41" s="191">
        <f t="shared" ref="G41:I41" si="14">G42+G43+G44</f>
        <v>313.39999999999998</v>
      </c>
      <c r="H41" s="191">
        <f t="shared" si="14"/>
        <v>313.39999999999998</v>
      </c>
      <c r="I41" s="191">
        <f t="shared" si="14"/>
        <v>313.39999999999998</v>
      </c>
    </row>
    <row r="42" spans="2:9" ht="11.25" customHeight="1" x14ac:dyDescent="0.25">
      <c r="B42" s="217" t="s">
        <v>125</v>
      </c>
      <c r="C42" s="218" t="s">
        <v>124</v>
      </c>
      <c r="D42" s="186" t="s">
        <v>196</v>
      </c>
      <c r="E42" s="186" t="s">
        <v>147</v>
      </c>
      <c r="F42" s="186">
        <f t="shared" si="12"/>
        <v>80</v>
      </c>
      <c r="G42" s="185">
        <v>80</v>
      </c>
      <c r="H42" s="185">
        <v>80</v>
      </c>
      <c r="I42" s="185">
        <v>80</v>
      </c>
    </row>
    <row r="43" spans="2:9" ht="11.25" customHeight="1" x14ac:dyDescent="0.25">
      <c r="B43" s="217" t="s">
        <v>165</v>
      </c>
      <c r="C43" s="218" t="s">
        <v>157</v>
      </c>
      <c r="D43" s="186" t="s">
        <v>208</v>
      </c>
      <c r="E43" s="186" t="s">
        <v>147</v>
      </c>
      <c r="F43" s="186">
        <f t="shared" si="12"/>
        <v>3</v>
      </c>
      <c r="G43" s="185">
        <v>3</v>
      </c>
      <c r="H43" s="185">
        <v>3</v>
      </c>
      <c r="I43" s="185">
        <v>3</v>
      </c>
    </row>
    <row r="44" spans="2:9" ht="11.25" customHeight="1" x14ac:dyDescent="0.25">
      <c r="B44" s="217" t="s">
        <v>36</v>
      </c>
      <c r="C44" s="218" t="s">
        <v>35</v>
      </c>
      <c r="D44" s="186" t="s">
        <v>216</v>
      </c>
      <c r="E44" s="186" t="s">
        <v>147</v>
      </c>
      <c r="F44" s="186">
        <f t="shared" si="12"/>
        <v>250.4</v>
      </c>
      <c r="G44" s="185">
        <v>230.4</v>
      </c>
      <c r="H44" s="185">
        <v>230.4</v>
      </c>
      <c r="I44" s="185">
        <v>230.4</v>
      </c>
    </row>
    <row r="45" spans="2:9" ht="11.25" customHeight="1" x14ac:dyDescent="0.25">
      <c r="B45" s="215" t="s">
        <v>38</v>
      </c>
      <c r="C45" s="216" t="s">
        <v>54</v>
      </c>
      <c r="D45" s="192">
        <f t="shared" ref="D45:I45" si="15">D46+D47</f>
        <v>0</v>
      </c>
      <c r="E45" s="192">
        <f t="shared" si="15"/>
        <v>0</v>
      </c>
      <c r="F45" s="192">
        <f t="shared" si="15"/>
        <v>0</v>
      </c>
      <c r="G45" s="192">
        <f t="shared" si="15"/>
        <v>0</v>
      </c>
      <c r="H45" s="192">
        <f t="shared" si="15"/>
        <v>0</v>
      </c>
      <c r="I45" s="192">
        <f t="shared" si="15"/>
        <v>0</v>
      </c>
    </row>
    <row r="46" spans="2:9" ht="11.25" customHeight="1" x14ac:dyDescent="0.25">
      <c r="B46" s="217" t="s">
        <v>39</v>
      </c>
      <c r="C46" s="218" t="s">
        <v>37</v>
      </c>
      <c r="D46" s="186" t="s">
        <v>147</v>
      </c>
      <c r="E46" s="186" t="s">
        <v>147</v>
      </c>
      <c r="F46" s="186">
        <f t="shared" si="12"/>
        <v>0</v>
      </c>
      <c r="G46" s="185">
        <v>0</v>
      </c>
      <c r="H46" s="185">
        <v>0</v>
      </c>
      <c r="I46" s="185">
        <v>0</v>
      </c>
    </row>
    <row r="47" spans="2:9" ht="11.25" customHeight="1" x14ac:dyDescent="0.25">
      <c r="B47" s="220" t="s">
        <v>40</v>
      </c>
      <c r="C47" s="221" t="s">
        <v>61</v>
      </c>
      <c r="D47" s="186" t="s">
        <v>147</v>
      </c>
      <c r="E47" s="186" t="s">
        <v>147</v>
      </c>
      <c r="F47" s="186">
        <f t="shared" si="12"/>
        <v>0</v>
      </c>
      <c r="G47" s="223">
        <v>0</v>
      </c>
      <c r="H47" s="223">
        <v>0</v>
      </c>
      <c r="I47" s="185">
        <v>0</v>
      </c>
    </row>
    <row r="48" spans="2:9" ht="11.25" customHeight="1" x14ac:dyDescent="0.25">
      <c r="B48" s="215" t="s">
        <v>41</v>
      </c>
      <c r="C48" s="213" t="s">
        <v>56</v>
      </c>
      <c r="D48" s="191">
        <f>D49+D50</f>
        <v>239</v>
      </c>
      <c r="E48" s="191">
        <f>E49+E50</f>
        <v>0</v>
      </c>
      <c r="F48" s="191">
        <f>F49+F50</f>
        <v>239</v>
      </c>
      <c r="G48" s="191">
        <f t="shared" ref="G48:I48" si="16">G49+G50</f>
        <v>240</v>
      </c>
      <c r="H48" s="191">
        <f t="shared" si="16"/>
        <v>240</v>
      </c>
      <c r="I48" s="191">
        <f t="shared" si="16"/>
        <v>240</v>
      </c>
    </row>
    <row r="49" spans="2:9" ht="11.25" customHeight="1" x14ac:dyDescent="0.25">
      <c r="B49" s="217" t="s">
        <v>42</v>
      </c>
      <c r="C49" s="218" t="s">
        <v>67</v>
      </c>
      <c r="D49" s="186" t="s">
        <v>209</v>
      </c>
      <c r="E49" s="186" t="s">
        <v>147</v>
      </c>
      <c r="F49" s="186">
        <f t="shared" si="12"/>
        <v>150</v>
      </c>
      <c r="G49" s="185">
        <v>150</v>
      </c>
      <c r="H49" s="185">
        <v>150</v>
      </c>
      <c r="I49" s="185">
        <v>150</v>
      </c>
    </row>
    <row r="50" spans="2:9" ht="11.25" customHeight="1" x14ac:dyDescent="0.25">
      <c r="B50" s="217" t="s">
        <v>166</v>
      </c>
      <c r="C50" s="218" t="s">
        <v>167</v>
      </c>
      <c r="D50" s="186" t="s">
        <v>210</v>
      </c>
      <c r="E50" s="186" t="s">
        <v>147</v>
      </c>
      <c r="F50" s="186">
        <f t="shared" si="12"/>
        <v>89</v>
      </c>
      <c r="G50" s="185">
        <v>90</v>
      </c>
      <c r="H50" s="185">
        <v>90</v>
      </c>
      <c r="I50" s="185">
        <v>90</v>
      </c>
    </row>
    <row r="51" spans="2:9" ht="11.25" customHeight="1" x14ac:dyDescent="0.25">
      <c r="B51" s="215">
        <v>43.02</v>
      </c>
      <c r="C51" s="213" t="s">
        <v>169</v>
      </c>
      <c r="D51" s="194" t="str">
        <f t="shared" ref="D51:I51" si="17">D52</f>
        <v>160</v>
      </c>
      <c r="E51" s="194">
        <f t="shared" si="17"/>
        <v>0</v>
      </c>
      <c r="F51" s="194">
        <f t="shared" si="17"/>
        <v>160</v>
      </c>
      <c r="G51" s="194">
        <f t="shared" si="17"/>
        <v>0</v>
      </c>
      <c r="H51" s="194">
        <f t="shared" si="17"/>
        <v>0</v>
      </c>
      <c r="I51" s="194">
        <f t="shared" si="17"/>
        <v>0</v>
      </c>
    </row>
    <row r="52" spans="2:9" ht="11.25" customHeight="1" x14ac:dyDescent="0.25">
      <c r="B52" s="217" t="s">
        <v>168</v>
      </c>
      <c r="C52" s="218" t="s">
        <v>176</v>
      </c>
      <c r="D52" s="186" t="s">
        <v>211</v>
      </c>
      <c r="E52" s="224">
        <v>0</v>
      </c>
      <c r="F52" s="186">
        <f t="shared" si="12"/>
        <v>160</v>
      </c>
      <c r="G52" s="198">
        <v>0</v>
      </c>
      <c r="H52" s="198">
        <v>0</v>
      </c>
      <c r="I52" s="198">
        <v>0</v>
      </c>
    </row>
    <row r="53" spans="2:9" ht="11.25" customHeight="1" x14ac:dyDescent="0.25">
      <c r="B53" s="195"/>
      <c r="C53" s="191" t="s">
        <v>71</v>
      </c>
      <c r="D53" s="193">
        <f>D54+D55+D56+D57+D58</f>
        <v>8408.59</v>
      </c>
      <c r="E53" s="194">
        <f>E54+E55+E56+E57+E58</f>
        <v>0</v>
      </c>
      <c r="F53" s="193">
        <f>F54+F55+F56+F57+F58</f>
        <v>8408.59</v>
      </c>
      <c r="G53" s="194">
        <f t="shared" ref="G53:I53" si="18">G54+G55+G56+G57+G58</f>
        <v>0</v>
      </c>
      <c r="H53" s="194">
        <f t="shared" si="18"/>
        <v>0</v>
      </c>
      <c r="I53" s="194">
        <f t="shared" si="18"/>
        <v>0</v>
      </c>
    </row>
    <row r="54" spans="2:9" ht="11.25" customHeight="1" x14ac:dyDescent="0.25">
      <c r="B54" s="225" t="s">
        <v>70</v>
      </c>
      <c r="C54" s="226" t="s">
        <v>69</v>
      </c>
      <c r="D54" s="186" t="s">
        <v>147</v>
      </c>
      <c r="E54" s="186" t="s">
        <v>147</v>
      </c>
      <c r="F54" s="186">
        <f t="shared" si="12"/>
        <v>0</v>
      </c>
      <c r="G54" s="185">
        <v>0</v>
      </c>
      <c r="H54" s="185">
        <v>0</v>
      </c>
      <c r="I54" s="185">
        <v>0</v>
      </c>
    </row>
    <row r="55" spans="2:9" ht="11.25" customHeight="1" x14ac:dyDescent="0.25">
      <c r="B55" s="227" t="s">
        <v>175</v>
      </c>
      <c r="C55" s="228" t="s">
        <v>170</v>
      </c>
      <c r="D55" s="186" t="s">
        <v>212</v>
      </c>
      <c r="E55" s="186" t="s">
        <v>147</v>
      </c>
      <c r="F55" s="186">
        <f t="shared" si="12"/>
        <v>310</v>
      </c>
      <c r="G55" s="185">
        <v>0</v>
      </c>
      <c r="H55" s="185">
        <v>0</v>
      </c>
      <c r="I55" s="185">
        <v>0</v>
      </c>
    </row>
    <row r="56" spans="2:9" ht="12" customHeight="1" x14ac:dyDescent="0.25">
      <c r="B56" s="227" t="s">
        <v>136</v>
      </c>
      <c r="C56" s="228" t="s">
        <v>137</v>
      </c>
      <c r="D56" s="186" t="s">
        <v>213</v>
      </c>
      <c r="E56" s="186" t="s">
        <v>147</v>
      </c>
      <c r="F56" s="186">
        <f t="shared" si="12"/>
        <v>140</v>
      </c>
      <c r="G56" s="185">
        <v>0</v>
      </c>
      <c r="H56" s="185">
        <v>0</v>
      </c>
      <c r="I56" s="185">
        <v>0</v>
      </c>
    </row>
    <row r="57" spans="2:9" ht="12" customHeight="1" x14ac:dyDescent="0.25">
      <c r="B57" s="227" t="s">
        <v>180</v>
      </c>
      <c r="C57" s="228" t="s">
        <v>181</v>
      </c>
      <c r="D57" s="186" t="s">
        <v>214</v>
      </c>
      <c r="E57" s="186" t="s">
        <v>147</v>
      </c>
      <c r="F57" s="186">
        <f t="shared" si="12"/>
        <v>5436</v>
      </c>
      <c r="G57" s="185">
        <v>0</v>
      </c>
      <c r="H57" s="185">
        <v>0</v>
      </c>
      <c r="I57" s="185">
        <v>0</v>
      </c>
    </row>
    <row r="58" spans="2:9" ht="12" customHeight="1" x14ac:dyDescent="0.25">
      <c r="B58" s="227" t="s">
        <v>171</v>
      </c>
      <c r="C58" s="228" t="s">
        <v>172</v>
      </c>
      <c r="D58" s="186" t="s">
        <v>215</v>
      </c>
      <c r="E58" s="186" t="s">
        <v>147</v>
      </c>
      <c r="F58" s="186">
        <f t="shared" si="12"/>
        <v>2522.59</v>
      </c>
      <c r="G58" s="185">
        <v>0</v>
      </c>
      <c r="H58" s="185">
        <v>0</v>
      </c>
      <c r="I58" s="185">
        <v>0</v>
      </c>
    </row>
    <row r="59" spans="2:9" ht="12.75" customHeight="1" x14ac:dyDescent="0.25">
      <c r="B59" s="229">
        <v>49.02</v>
      </c>
      <c r="C59" s="191" t="s">
        <v>72</v>
      </c>
      <c r="D59" s="203">
        <f t="shared" ref="D59:F59" si="19">D67+D74+D77+D81+D85+D88+D99+D103+D111+D118+D123+D128+D133+D136+D139+D142+D149</f>
        <v>20977.45</v>
      </c>
      <c r="E59" s="202">
        <f t="shared" si="19"/>
        <v>641</v>
      </c>
      <c r="F59" s="203">
        <f t="shared" si="19"/>
        <v>21618.45</v>
      </c>
      <c r="G59" s="202">
        <f t="shared" ref="G59:I59" si="20">G67+G74+G77+G81+G85+G88+G99+G103+G111+G118+G123+G128+G133+G136+G139+G142+G149</f>
        <v>6749</v>
      </c>
      <c r="H59" s="202">
        <f t="shared" si="20"/>
        <v>6761</v>
      </c>
      <c r="I59" s="202">
        <f t="shared" si="20"/>
        <v>6773</v>
      </c>
    </row>
    <row r="60" spans="2:9" x14ac:dyDescent="0.25">
      <c r="B60" s="185"/>
      <c r="C60" s="191" t="s">
        <v>73</v>
      </c>
      <c r="D60" s="202">
        <f t="shared" ref="D60:E60" si="21">D68+D75+D78+D82+D86+D89+D100+D104+D112+D119+D124+D129+D134+D140+D143+D150</f>
        <v>7992</v>
      </c>
      <c r="E60" s="202">
        <f t="shared" si="21"/>
        <v>641</v>
      </c>
      <c r="F60" s="202">
        <f>F68+F75+F78+F82+F86+F89+F100+F104+F112+F119+F124+F129+F134+F140+F143+F150</f>
        <v>8633</v>
      </c>
      <c r="G60" s="202">
        <f t="shared" ref="G60:I60" si="22">G68+G75+G78+G82+G86+G89+G100+G104+G112+G119+G124+G129+G134+G140+G143+G150</f>
        <v>6749</v>
      </c>
      <c r="H60" s="202">
        <f t="shared" si="22"/>
        <v>6761</v>
      </c>
      <c r="I60" s="202">
        <f t="shared" si="22"/>
        <v>6773</v>
      </c>
    </row>
    <row r="61" spans="2:9" x14ac:dyDescent="0.25">
      <c r="B61" s="185">
        <v>10</v>
      </c>
      <c r="C61" s="185" t="s">
        <v>74</v>
      </c>
      <c r="D61" s="198">
        <f t="shared" ref="D61:F61" si="23">D69+D79+D83+D90+D101+D113</f>
        <v>3281</v>
      </c>
      <c r="E61" s="198">
        <f t="shared" si="23"/>
        <v>0</v>
      </c>
      <c r="F61" s="198">
        <f t="shared" si="23"/>
        <v>3281</v>
      </c>
      <c r="G61" s="198">
        <f t="shared" ref="G61:I61" si="24">G69+G79+G83+G90+G101+G113</f>
        <v>3349</v>
      </c>
      <c r="H61" s="198">
        <f t="shared" si="24"/>
        <v>3349</v>
      </c>
      <c r="I61" s="198">
        <f t="shared" si="24"/>
        <v>3349</v>
      </c>
    </row>
    <row r="62" spans="2:9" x14ac:dyDescent="0.25">
      <c r="B62" s="185">
        <v>20</v>
      </c>
      <c r="C62" s="185" t="s">
        <v>75</v>
      </c>
      <c r="D62" s="198">
        <f t="shared" ref="D62:E62" si="25">D70+D80+D84+D87+D91+D95+D102+D105+D117+D120+D125+D130+D135+D141+D144+D151</f>
        <v>2679</v>
      </c>
      <c r="E62" s="198">
        <f t="shared" si="25"/>
        <v>90</v>
      </c>
      <c r="F62" s="198">
        <f>F70+F80+F84+F87+F91+F95+F102+F105+F117+F120+F125+F130+F135+F141+F144+F151</f>
        <v>2769</v>
      </c>
      <c r="G62" s="198">
        <f t="shared" ref="G62:I62" si="26">G70+G80+G84+G87+G91+G95+G102+G105+G117+G120+G125+G130+G135+G141+G144+G151</f>
        <v>1666</v>
      </c>
      <c r="H62" s="198">
        <f t="shared" si="26"/>
        <v>1673</v>
      </c>
      <c r="I62" s="198">
        <f t="shared" si="26"/>
        <v>1680</v>
      </c>
    </row>
    <row r="63" spans="2:9" x14ac:dyDescent="0.25">
      <c r="B63" s="223" t="s">
        <v>101</v>
      </c>
      <c r="C63" s="185" t="s">
        <v>76</v>
      </c>
      <c r="D63" s="198">
        <f t="shared" ref="D63:E63" si="27">D76+D92+D93+D94+D106+D107+D114+D115+D116</f>
        <v>2032</v>
      </c>
      <c r="E63" s="198">
        <f t="shared" si="27"/>
        <v>551</v>
      </c>
      <c r="F63" s="198">
        <f>F76+F92+F93+F94+F106+F107+F114+F115+F116</f>
        <v>2583</v>
      </c>
      <c r="G63" s="198">
        <f t="shared" ref="G63:I63" si="28">G76+G92+G93+G94+G106+G107+G114+G115+G116</f>
        <v>1734</v>
      </c>
      <c r="H63" s="198">
        <f t="shared" si="28"/>
        <v>1739</v>
      </c>
      <c r="I63" s="198">
        <f t="shared" si="28"/>
        <v>1744</v>
      </c>
    </row>
    <row r="64" spans="2:9" x14ac:dyDescent="0.25">
      <c r="B64" s="185"/>
      <c r="C64" s="191" t="s">
        <v>77</v>
      </c>
      <c r="D64" s="203">
        <f t="shared" ref="D64:E64" si="29">D71+D96+D108+D121+D126+D131+D137+D146</f>
        <v>12985.45</v>
      </c>
      <c r="E64" s="202">
        <f t="shared" si="29"/>
        <v>0</v>
      </c>
      <c r="F64" s="203">
        <f>F71+F96+F108+F121+F126+F131+F137+F146</f>
        <v>12985.45</v>
      </c>
      <c r="G64" s="202">
        <f t="shared" ref="G64:I64" si="30">G71+G96+G108+G121+G126+G131+G137+G146</f>
        <v>0</v>
      </c>
      <c r="H64" s="202">
        <f t="shared" si="30"/>
        <v>0</v>
      </c>
      <c r="I64" s="202">
        <f t="shared" si="30"/>
        <v>0</v>
      </c>
    </row>
    <row r="65" spans="2:12" x14ac:dyDescent="0.25">
      <c r="B65" s="185">
        <v>60</v>
      </c>
      <c r="C65" s="185" t="s">
        <v>162</v>
      </c>
      <c r="D65" s="230">
        <f t="shared" ref="D65:E65" si="31">D97+D147</f>
        <v>2623.45</v>
      </c>
      <c r="E65" s="224">
        <f t="shared" si="31"/>
        <v>0</v>
      </c>
      <c r="F65" s="230">
        <f>F97+F147</f>
        <v>2623.45</v>
      </c>
      <c r="G65" s="224">
        <f t="shared" ref="G65:I65" si="32">G97+G147</f>
        <v>0</v>
      </c>
      <c r="H65" s="224">
        <f t="shared" si="32"/>
        <v>0</v>
      </c>
      <c r="I65" s="224">
        <f t="shared" si="32"/>
        <v>0</v>
      </c>
    </row>
    <row r="66" spans="2:12" x14ac:dyDescent="0.25">
      <c r="B66" s="185">
        <v>70</v>
      </c>
      <c r="C66" s="185" t="s">
        <v>78</v>
      </c>
      <c r="D66" s="206">
        <f t="shared" ref="D66:E66" si="33">D72+D98+D110+D122+D127+D132+D148</f>
        <v>10362</v>
      </c>
      <c r="E66" s="198">
        <f t="shared" si="33"/>
        <v>0</v>
      </c>
      <c r="F66" s="206">
        <f>F72+F98+F110+F122+F127+F132+F148</f>
        <v>10362</v>
      </c>
      <c r="G66" s="198">
        <f t="shared" ref="G66:I66" si="34">G72+G98+G110+G122+G127+G132+G148</f>
        <v>0</v>
      </c>
      <c r="H66" s="198">
        <f t="shared" si="34"/>
        <v>0</v>
      </c>
      <c r="I66" s="198">
        <f t="shared" si="34"/>
        <v>0</v>
      </c>
    </row>
    <row r="67" spans="2:12" x14ac:dyDescent="0.25">
      <c r="B67" s="231" t="s">
        <v>80</v>
      </c>
      <c r="C67" s="232" t="s">
        <v>79</v>
      </c>
      <c r="D67" s="191">
        <f t="shared" ref="D67:I67" si="35">D68+D71</f>
        <v>5130</v>
      </c>
      <c r="E67" s="191">
        <f t="shared" si="35"/>
        <v>40</v>
      </c>
      <c r="F67" s="191">
        <f t="shared" si="35"/>
        <v>5170</v>
      </c>
      <c r="G67" s="191">
        <f t="shared" si="35"/>
        <v>2880</v>
      </c>
      <c r="H67" s="191">
        <f t="shared" si="35"/>
        <v>2880</v>
      </c>
      <c r="I67" s="191">
        <f t="shared" si="35"/>
        <v>2880</v>
      </c>
    </row>
    <row r="68" spans="2:12" x14ac:dyDescent="0.25">
      <c r="B68" s="185"/>
      <c r="C68" s="185" t="s">
        <v>73</v>
      </c>
      <c r="D68" s="185">
        <f t="shared" ref="D68:I68" si="36">D69+D70</f>
        <v>3120</v>
      </c>
      <c r="E68" s="185">
        <f t="shared" si="36"/>
        <v>40</v>
      </c>
      <c r="F68" s="185">
        <f t="shared" si="36"/>
        <v>3160</v>
      </c>
      <c r="G68" s="185">
        <f t="shared" si="36"/>
        <v>2880</v>
      </c>
      <c r="H68" s="185">
        <f t="shared" si="36"/>
        <v>2880</v>
      </c>
      <c r="I68" s="185">
        <f t="shared" si="36"/>
        <v>2880</v>
      </c>
    </row>
    <row r="69" spans="2:12" x14ac:dyDescent="0.25">
      <c r="B69" s="185">
        <v>10</v>
      </c>
      <c r="C69" s="185" t="s">
        <v>74</v>
      </c>
      <c r="D69" s="186" t="s">
        <v>220</v>
      </c>
      <c r="E69" s="186" t="s">
        <v>147</v>
      </c>
      <c r="F69" s="186">
        <f t="shared" ref="F69:F72" si="37">D69+E69</f>
        <v>2160</v>
      </c>
      <c r="G69" s="185">
        <v>2160</v>
      </c>
      <c r="H69" s="185">
        <v>2160</v>
      </c>
      <c r="I69" s="185">
        <v>2160</v>
      </c>
    </row>
    <row r="70" spans="2:12" x14ac:dyDescent="0.25">
      <c r="B70" s="185">
        <v>20</v>
      </c>
      <c r="C70" s="185" t="s">
        <v>75</v>
      </c>
      <c r="D70" s="186" t="s">
        <v>221</v>
      </c>
      <c r="E70" s="186" t="s">
        <v>200</v>
      </c>
      <c r="F70" s="186">
        <f t="shared" si="37"/>
        <v>1000</v>
      </c>
      <c r="G70" s="185">
        <v>720</v>
      </c>
      <c r="H70" s="185">
        <v>720</v>
      </c>
      <c r="I70" s="185">
        <v>720</v>
      </c>
    </row>
    <row r="71" spans="2:12" x14ac:dyDescent="0.25">
      <c r="B71" s="185"/>
      <c r="C71" s="185" t="s">
        <v>77</v>
      </c>
      <c r="D71" s="224" t="str">
        <f t="shared" ref="D71:I71" si="38">D72</f>
        <v>2010</v>
      </c>
      <c r="E71" s="224" t="str">
        <f t="shared" si="38"/>
        <v>0</v>
      </c>
      <c r="F71" s="224">
        <f t="shared" si="38"/>
        <v>2010</v>
      </c>
      <c r="G71" s="224">
        <f t="shared" si="38"/>
        <v>0</v>
      </c>
      <c r="H71" s="224">
        <f t="shared" si="38"/>
        <v>0</v>
      </c>
      <c r="I71" s="224">
        <f t="shared" si="38"/>
        <v>0</v>
      </c>
    </row>
    <row r="72" spans="2:12" x14ac:dyDescent="0.25">
      <c r="B72" s="185">
        <v>70</v>
      </c>
      <c r="C72" s="185" t="s">
        <v>78</v>
      </c>
      <c r="D72" s="186" t="s">
        <v>222</v>
      </c>
      <c r="E72" s="186" t="s">
        <v>147</v>
      </c>
      <c r="F72" s="186">
        <f t="shared" si="37"/>
        <v>2010</v>
      </c>
      <c r="G72" s="198">
        <v>0</v>
      </c>
      <c r="H72" s="198">
        <v>0</v>
      </c>
      <c r="I72" s="198">
        <v>0</v>
      </c>
    </row>
    <row r="73" spans="2:12" ht="6.65" hidden="1" customHeight="1" x14ac:dyDescent="0.25">
      <c r="B73" s="185"/>
      <c r="C73" s="185"/>
      <c r="D73" s="186"/>
      <c r="E73" s="186"/>
      <c r="F73" s="185"/>
      <c r="G73" s="185"/>
      <c r="H73" s="185"/>
      <c r="I73" s="185"/>
    </row>
    <row r="74" spans="2:12" x14ac:dyDescent="0.25">
      <c r="B74" s="231" t="s">
        <v>82</v>
      </c>
      <c r="C74" s="232" t="s">
        <v>81</v>
      </c>
      <c r="D74" s="233" t="str">
        <f t="shared" ref="D74:F75" si="39">D75</f>
        <v>300</v>
      </c>
      <c r="E74" s="233" t="str">
        <f t="shared" si="39"/>
        <v>0</v>
      </c>
      <c r="F74" s="191">
        <f t="shared" si="39"/>
        <v>300</v>
      </c>
      <c r="G74" s="191">
        <f t="shared" ref="G74:I75" si="40">G75</f>
        <v>60</v>
      </c>
      <c r="H74" s="191">
        <f t="shared" si="40"/>
        <v>60</v>
      </c>
      <c r="I74" s="191">
        <f t="shared" si="40"/>
        <v>60</v>
      </c>
    </row>
    <row r="75" spans="2:12" x14ac:dyDescent="0.25">
      <c r="B75" s="185"/>
      <c r="C75" s="185" t="s">
        <v>73</v>
      </c>
      <c r="D75" s="223" t="str">
        <f t="shared" si="39"/>
        <v>300</v>
      </c>
      <c r="E75" s="223" t="str">
        <f t="shared" si="39"/>
        <v>0</v>
      </c>
      <c r="F75" s="185">
        <f t="shared" si="39"/>
        <v>300</v>
      </c>
      <c r="G75" s="185">
        <f t="shared" si="40"/>
        <v>60</v>
      </c>
      <c r="H75" s="185">
        <f t="shared" si="40"/>
        <v>60</v>
      </c>
      <c r="I75" s="185">
        <f t="shared" si="40"/>
        <v>60</v>
      </c>
      <c r="L75" s="106"/>
    </row>
    <row r="76" spans="2:12" x14ac:dyDescent="0.25">
      <c r="B76" s="185">
        <v>5004</v>
      </c>
      <c r="C76" s="185" t="s">
        <v>83</v>
      </c>
      <c r="D76" s="186" t="s">
        <v>223</v>
      </c>
      <c r="E76" s="186" t="s">
        <v>147</v>
      </c>
      <c r="F76" s="186">
        <f t="shared" ref="F76" si="41">D76+E76</f>
        <v>300</v>
      </c>
      <c r="G76" s="185">
        <v>60</v>
      </c>
      <c r="H76" s="185">
        <v>60</v>
      </c>
      <c r="I76" s="185">
        <v>60</v>
      </c>
      <c r="L76" t="s">
        <v>133</v>
      </c>
    </row>
    <row r="77" spans="2:12" ht="12.75" customHeight="1" x14ac:dyDescent="0.25">
      <c r="B77" s="223" t="s">
        <v>122</v>
      </c>
      <c r="C77" s="191" t="s">
        <v>123</v>
      </c>
      <c r="D77" s="191">
        <f t="shared" ref="D77:E77" si="42">D78</f>
        <v>40</v>
      </c>
      <c r="E77" s="191">
        <f t="shared" si="42"/>
        <v>0</v>
      </c>
      <c r="F77" s="191">
        <f>F78</f>
        <v>40</v>
      </c>
      <c r="G77" s="191">
        <f t="shared" ref="G77:I77" si="43">G78</f>
        <v>0</v>
      </c>
      <c r="H77" s="191">
        <f t="shared" si="43"/>
        <v>0</v>
      </c>
      <c r="I77" s="191">
        <f t="shared" si="43"/>
        <v>0</v>
      </c>
    </row>
    <row r="78" spans="2:12" ht="12.75" customHeight="1" x14ac:dyDescent="0.25">
      <c r="B78" s="185"/>
      <c r="C78" s="185" t="s">
        <v>73</v>
      </c>
      <c r="D78" s="186">
        <f t="shared" ref="D78:I78" si="44">D79+D80</f>
        <v>40</v>
      </c>
      <c r="E78" s="186">
        <f t="shared" si="44"/>
        <v>0</v>
      </c>
      <c r="F78" s="186">
        <f t="shared" si="44"/>
        <v>40</v>
      </c>
      <c r="G78" s="186">
        <f t="shared" si="44"/>
        <v>0</v>
      </c>
      <c r="H78" s="186">
        <f t="shared" si="44"/>
        <v>0</v>
      </c>
      <c r="I78" s="186">
        <f t="shared" si="44"/>
        <v>0</v>
      </c>
    </row>
    <row r="79" spans="2:12" ht="12.75" customHeight="1" x14ac:dyDescent="0.25">
      <c r="B79" s="185">
        <v>10</v>
      </c>
      <c r="C79" s="185" t="s">
        <v>150</v>
      </c>
      <c r="D79" s="186" t="s">
        <v>224</v>
      </c>
      <c r="E79" s="223">
        <v>0</v>
      </c>
      <c r="F79" s="186">
        <f t="shared" ref="F79:F80" si="45">D79+E79</f>
        <v>7</v>
      </c>
      <c r="G79" s="185">
        <v>0</v>
      </c>
      <c r="H79" s="185">
        <v>0</v>
      </c>
      <c r="I79" s="185">
        <v>0</v>
      </c>
    </row>
    <row r="80" spans="2:12" ht="12.75" customHeight="1" x14ac:dyDescent="0.25">
      <c r="B80" s="223">
        <v>20</v>
      </c>
      <c r="C80" s="185" t="s">
        <v>151</v>
      </c>
      <c r="D80" s="186" t="s">
        <v>225</v>
      </c>
      <c r="E80" s="186" t="s">
        <v>147</v>
      </c>
      <c r="F80" s="186">
        <f t="shared" si="45"/>
        <v>33</v>
      </c>
      <c r="G80" s="185">
        <v>0</v>
      </c>
      <c r="H80" s="185">
        <v>0</v>
      </c>
      <c r="I80" s="185">
        <v>0</v>
      </c>
    </row>
    <row r="81" spans="2:9" x14ac:dyDescent="0.25">
      <c r="B81" s="231" t="s">
        <v>85</v>
      </c>
      <c r="C81" s="232" t="s">
        <v>84</v>
      </c>
      <c r="D81" s="191">
        <f t="shared" ref="D81:I81" si="46">D82</f>
        <v>242</v>
      </c>
      <c r="E81" s="191">
        <f t="shared" si="46"/>
        <v>0</v>
      </c>
      <c r="F81" s="191">
        <f t="shared" si="46"/>
        <v>242</v>
      </c>
      <c r="G81" s="191">
        <f t="shared" si="46"/>
        <v>242</v>
      </c>
      <c r="H81" s="191">
        <f t="shared" si="46"/>
        <v>242</v>
      </c>
      <c r="I81" s="191">
        <f t="shared" si="46"/>
        <v>242</v>
      </c>
    </row>
    <row r="82" spans="2:9" x14ac:dyDescent="0.25">
      <c r="B82" s="185"/>
      <c r="C82" s="185" t="s">
        <v>73</v>
      </c>
      <c r="D82" s="185">
        <f t="shared" ref="D82:I82" si="47">D83+D84</f>
        <v>242</v>
      </c>
      <c r="E82" s="185">
        <f t="shared" si="47"/>
        <v>0</v>
      </c>
      <c r="F82" s="185">
        <f t="shared" si="47"/>
        <v>242</v>
      </c>
      <c r="G82" s="185">
        <f t="shared" si="47"/>
        <v>242</v>
      </c>
      <c r="H82" s="185">
        <f t="shared" si="47"/>
        <v>242</v>
      </c>
      <c r="I82" s="185">
        <f t="shared" si="47"/>
        <v>242</v>
      </c>
    </row>
    <row r="83" spans="2:9" x14ac:dyDescent="0.25">
      <c r="B83" s="185">
        <v>10</v>
      </c>
      <c r="C83" s="185" t="s">
        <v>74</v>
      </c>
      <c r="D83" s="186" t="s">
        <v>197</v>
      </c>
      <c r="E83" s="186" t="s">
        <v>147</v>
      </c>
      <c r="F83" s="186">
        <f t="shared" ref="F83:F84" si="48">D83+E83</f>
        <v>200</v>
      </c>
      <c r="G83" s="185">
        <v>200</v>
      </c>
      <c r="H83" s="185">
        <v>200</v>
      </c>
      <c r="I83" s="185">
        <v>200</v>
      </c>
    </row>
    <row r="84" spans="2:9" x14ac:dyDescent="0.25">
      <c r="B84" s="185">
        <v>20</v>
      </c>
      <c r="C84" s="185" t="s">
        <v>75</v>
      </c>
      <c r="D84" s="186" t="s">
        <v>226</v>
      </c>
      <c r="E84" s="186" t="s">
        <v>147</v>
      </c>
      <c r="F84" s="186">
        <f t="shared" si="48"/>
        <v>42</v>
      </c>
      <c r="G84" s="185">
        <v>42</v>
      </c>
      <c r="H84" s="185">
        <v>42</v>
      </c>
      <c r="I84" s="185">
        <v>42</v>
      </c>
    </row>
    <row r="85" spans="2:9" x14ac:dyDescent="0.25">
      <c r="B85" s="234" t="s">
        <v>148</v>
      </c>
      <c r="C85" s="191" t="s">
        <v>149</v>
      </c>
      <c r="D85" s="223" t="str">
        <f t="shared" ref="D85:F86" si="49">D86</f>
        <v>70</v>
      </c>
      <c r="E85" s="223" t="str">
        <f t="shared" si="49"/>
        <v>0</v>
      </c>
      <c r="F85" s="185">
        <f t="shared" si="49"/>
        <v>70</v>
      </c>
      <c r="G85" s="185">
        <f t="shared" ref="G85:I86" si="50">G86</f>
        <v>70</v>
      </c>
      <c r="H85" s="185">
        <f t="shared" si="50"/>
        <v>70</v>
      </c>
      <c r="I85" s="185">
        <f t="shared" si="50"/>
        <v>70</v>
      </c>
    </row>
    <row r="86" spans="2:9" x14ac:dyDescent="0.25">
      <c r="B86" s="235"/>
      <c r="C86" s="185" t="s">
        <v>73</v>
      </c>
      <c r="D86" s="223" t="str">
        <f t="shared" si="49"/>
        <v>70</v>
      </c>
      <c r="E86" s="223" t="str">
        <f t="shared" si="49"/>
        <v>0</v>
      </c>
      <c r="F86" s="185">
        <f t="shared" si="49"/>
        <v>70</v>
      </c>
      <c r="G86" s="185">
        <f t="shared" si="50"/>
        <v>70</v>
      </c>
      <c r="H86" s="185">
        <f t="shared" si="50"/>
        <v>70</v>
      </c>
      <c r="I86" s="185">
        <f t="shared" si="50"/>
        <v>70</v>
      </c>
    </row>
    <row r="87" spans="2:9" x14ac:dyDescent="0.25">
      <c r="B87" s="235">
        <v>20</v>
      </c>
      <c r="C87" s="185" t="s">
        <v>128</v>
      </c>
      <c r="D87" s="186" t="s">
        <v>227</v>
      </c>
      <c r="E87" s="186" t="s">
        <v>147</v>
      </c>
      <c r="F87" s="186">
        <f t="shared" ref="F87" si="51">D87+E87</f>
        <v>70</v>
      </c>
      <c r="G87" s="185">
        <v>70</v>
      </c>
      <c r="H87" s="185">
        <v>70</v>
      </c>
      <c r="I87" s="185">
        <v>70</v>
      </c>
    </row>
    <row r="88" spans="2:9" x14ac:dyDescent="0.25">
      <c r="B88" s="231" t="s">
        <v>88</v>
      </c>
      <c r="C88" s="191" t="s">
        <v>86</v>
      </c>
      <c r="D88" s="191">
        <f t="shared" ref="D88:I88" si="52">D89+D96</f>
        <v>1205.58</v>
      </c>
      <c r="E88" s="191">
        <f t="shared" si="52"/>
        <v>551</v>
      </c>
      <c r="F88" s="191">
        <f t="shared" si="52"/>
        <v>1756.58</v>
      </c>
      <c r="G88" s="191">
        <f t="shared" si="52"/>
        <v>498</v>
      </c>
      <c r="H88" s="191">
        <f t="shared" si="52"/>
        <v>510</v>
      </c>
      <c r="I88" s="191">
        <f t="shared" si="52"/>
        <v>522</v>
      </c>
    </row>
    <row r="89" spans="2:9" x14ac:dyDescent="0.25">
      <c r="B89" s="185"/>
      <c r="C89" s="185" t="s">
        <v>73</v>
      </c>
      <c r="D89" s="185">
        <f t="shared" ref="D89:E89" si="53">D90+D91+D92+D93+D94+D95</f>
        <v>581</v>
      </c>
      <c r="E89" s="185">
        <f t="shared" si="53"/>
        <v>551</v>
      </c>
      <c r="F89" s="185">
        <f>F90+F91+F92+F93+F94+F95</f>
        <v>1132</v>
      </c>
      <c r="G89" s="185">
        <f t="shared" ref="G89:I89" si="54">G90+G91+G92+G93+G94+G95</f>
        <v>498</v>
      </c>
      <c r="H89" s="185">
        <f t="shared" si="54"/>
        <v>510</v>
      </c>
      <c r="I89" s="185">
        <f t="shared" si="54"/>
        <v>522</v>
      </c>
    </row>
    <row r="90" spans="2:9" x14ac:dyDescent="0.25">
      <c r="B90" s="185">
        <v>10</v>
      </c>
      <c r="C90" s="185" t="s">
        <v>74</v>
      </c>
      <c r="D90" s="186" t="s">
        <v>228</v>
      </c>
      <c r="E90" s="186" t="s">
        <v>147</v>
      </c>
      <c r="F90" s="186">
        <f t="shared" ref="F90:F94" si="55">D90+E90</f>
        <v>50</v>
      </c>
      <c r="G90" s="185">
        <v>50</v>
      </c>
      <c r="H90" s="185">
        <v>50</v>
      </c>
      <c r="I90" s="185">
        <v>50</v>
      </c>
    </row>
    <row r="91" spans="2:9" x14ac:dyDescent="0.25">
      <c r="B91" s="235">
        <v>20</v>
      </c>
      <c r="C91" s="185" t="s">
        <v>75</v>
      </c>
      <c r="D91" s="186" t="s">
        <v>229</v>
      </c>
      <c r="E91" s="186" t="s">
        <v>147</v>
      </c>
      <c r="F91" s="186">
        <f t="shared" si="55"/>
        <v>246</v>
      </c>
      <c r="G91" s="185">
        <v>256</v>
      </c>
      <c r="H91" s="185">
        <v>263</v>
      </c>
      <c r="I91" s="185">
        <v>270</v>
      </c>
    </row>
    <row r="92" spans="2:9" x14ac:dyDescent="0.25">
      <c r="B92" s="235">
        <v>57</v>
      </c>
      <c r="C92" s="185" t="s">
        <v>126</v>
      </c>
      <c r="D92" s="186" t="s">
        <v>230</v>
      </c>
      <c r="E92" s="186" t="s">
        <v>147</v>
      </c>
      <c r="F92" s="186">
        <f t="shared" si="55"/>
        <v>175</v>
      </c>
      <c r="G92" s="185">
        <v>182</v>
      </c>
      <c r="H92" s="185">
        <v>187</v>
      </c>
      <c r="I92" s="185">
        <v>192</v>
      </c>
    </row>
    <row r="93" spans="2:9" x14ac:dyDescent="0.25">
      <c r="B93" s="235">
        <v>57</v>
      </c>
      <c r="C93" s="185" t="s">
        <v>127</v>
      </c>
      <c r="D93" s="186" t="s">
        <v>231</v>
      </c>
      <c r="E93" s="186" t="s">
        <v>147</v>
      </c>
      <c r="F93" s="186">
        <f t="shared" si="55"/>
        <v>10</v>
      </c>
      <c r="G93" s="185">
        <v>10</v>
      </c>
      <c r="H93" s="185">
        <v>10</v>
      </c>
      <c r="I93" s="185">
        <v>10</v>
      </c>
    </row>
    <row r="94" spans="2:9" x14ac:dyDescent="0.25">
      <c r="B94" s="235">
        <v>57</v>
      </c>
      <c r="C94" s="185" t="s">
        <v>247</v>
      </c>
      <c r="D94" s="186" t="s">
        <v>198</v>
      </c>
      <c r="E94" s="186" t="s">
        <v>246</v>
      </c>
      <c r="F94" s="186">
        <f t="shared" si="55"/>
        <v>651</v>
      </c>
      <c r="G94" s="185">
        <v>0</v>
      </c>
      <c r="H94" s="185">
        <v>0</v>
      </c>
      <c r="I94" s="185">
        <v>0</v>
      </c>
    </row>
    <row r="95" spans="2:9" hidden="1" x14ac:dyDescent="0.25">
      <c r="B95" s="235">
        <v>20</v>
      </c>
      <c r="C95" s="185" t="s">
        <v>184</v>
      </c>
      <c r="D95" s="186"/>
      <c r="E95" s="186" t="s">
        <v>147</v>
      </c>
      <c r="F95" s="185">
        <v>0</v>
      </c>
      <c r="G95" s="185">
        <v>0</v>
      </c>
      <c r="H95" s="185">
        <v>0</v>
      </c>
      <c r="I95" s="185">
        <v>0</v>
      </c>
    </row>
    <row r="96" spans="2:9" x14ac:dyDescent="0.25">
      <c r="B96" s="235"/>
      <c r="C96" s="185" t="s">
        <v>77</v>
      </c>
      <c r="D96" s="185">
        <f t="shared" ref="D96:I96" si="56">D97+D98</f>
        <v>624.58000000000004</v>
      </c>
      <c r="E96" s="185">
        <f t="shared" si="56"/>
        <v>0</v>
      </c>
      <c r="F96" s="185">
        <f t="shared" si="56"/>
        <v>624.58000000000004</v>
      </c>
      <c r="G96" s="185">
        <f t="shared" si="56"/>
        <v>0</v>
      </c>
      <c r="H96" s="185">
        <f t="shared" si="56"/>
        <v>0</v>
      </c>
      <c r="I96" s="185">
        <f t="shared" si="56"/>
        <v>0</v>
      </c>
    </row>
    <row r="97" spans="2:9" x14ac:dyDescent="0.25">
      <c r="B97" s="235">
        <v>60</v>
      </c>
      <c r="C97" s="185" t="s">
        <v>162</v>
      </c>
      <c r="D97" s="186" t="s">
        <v>232</v>
      </c>
      <c r="E97" s="186" t="s">
        <v>147</v>
      </c>
      <c r="F97" s="186">
        <f t="shared" ref="F97:F98" si="57">D97+E97</f>
        <v>624.58000000000004</v>
      </c>
      <c r="G97" s="185">
        <v>0</v>
      </c>
      <c r="H97" s="185">
        <v>0</v>
      </c>
      <c r="I97" s="185">
        <v>0</v>
      </c>
    </row>
    <row r="98" spans="2:9" x14ac:dyDescent="0.25">
      <c r="B98" s="235">
        <v>70</v>
      </c>
      <c r="C98" s="185" t="s">
        <v>78</v>
      </c>
      <c r="D98" s="186"/>
      <c r="E98" s="186" t="s">
        <v>147</v>
      </c>
      <c r="F98" s="186">
        <f t="shared" si="57"/>
        <v>0</v>
      </c>
      <c r="G98" s="185">
        <v>0</v>
      </c>
      <c r="H98" s="185">
        <v>0</v>
      </c>
      <c r="I98" s="185">
        <v>0</v>
      </c>
    </row>
    <row r="99" spans="2:9" x14ac:dyDescent="0.25">
      <c r="B99" s="231">
        <v>66.02</v>
      </c>
      <c r="C99" s="191" t="s">
        <v>164</v>
      </c>
      <c r="D99" s="236">
        <f t="shared" ref="D99:I99" si="58">D100</f>
        <v>95</v>
      </c>
      <c r="E99" s="236">
        <f t="shared" si="58"/>
        <v>0</v>
      </c>
      <c r="F99" s="236">
        <f t="shared" si="58"/>
        <v>95</v>
      </c>
      <c r="G99" s="236">
        <f t="shared" si="58"/>
        <v>95</v>
      </c>
      <c r="H99" s="236">
        <f t="shared" si="58"/>
        <v>95</v>
      </c>
      <c r="I99" s="236">
        <f t="shared" si="58"/>
        <v>95</v>
      </c>
    </row>
    <row r="100" spans="2:9" x14ac:dyDescent="0.25">
      <c r="B100" s="185"/>
      <c r="C100" s="185" t="s">
        <v>73</v>
      </c>
      <c r="D100" s="236">
        <f t="shared" ref="D100:I100" si="59">D101+D102</f>
        <v>95</v>
      </c>
      <c r="E100" s="236">
        <f t="shared" si="59"/>
        <v>0</v>
      </c>
      <c r="F100" s="236">
        <f t="shared" si="59"/>
        <v>95</v>
      </c>
      <c r="G100" s="236">
        <f t="shared" si="59"/>
        <v>95</v>
      </c>
      <c r="H100" s="236">
        <f t="shared" si="59"/>
        <v>95</v>
      </c>
      <c r="I100" s="236">
        <f t="shared" si="59"/>
        <v>95</v>
      </c>
    </row>
    <row r="101" spans="2:9" x14ac:dyDescent="0.25">
      <c r="B101" s="185">
        <v>10</v>
      </c>
      <c r="C101" s="185" t="s">
        <v>74</v>
      </c>
      <c r="D101" s="186" t="s">
        <v>210</v>
      </c>
      <c r="E101" s="236">
        <v>0</v>
      </c>
      <c r="F101" s="186">
        <f t="shared" ref="F101:F102" si="60">D101+E101</f>
        <v>89</v>
      </c>
      <c r="G101" s="237">
        <v>89</v>
      </c>
      <c r="H101" s="237">
        <v>89</v>
      </c>
      <c r="I101" s="237">
        <v>89</v>
      </c>
    </row>
    <row r="102" spans="2:9" x14ac:dyDescent="0.25">
      <c r="B102" s="235">
        <v>20</v>
      </c>
      <c r="C102" s="185" t="s">
        <v>75</v>
      </c>
      <c r="D102" s="186" t="s">
        <v>233</v>
      </c>
      <c r="E102" s="236">
        <v>0</v>
      </c>
      <c r="F102" s="186">
        <f t="shared" si="60"/>
        <v>6</v>
      </c>
      <c r="G102" s="237">
        <v>6</v>
      </c>
      <c r="H102" s="237">
        <v>6</v>
      </c>
      <c r="I102" s="237">
        <v>6</v>
      </c>
    </row>
    <row r="103" spans="2:9" x14ac:dyDescent="0.25">
      <c r="B103" s="235">
        <v>67.02</v>
      </c>
      <c r="C103" s="191" t="s">
        <v>89</v>
      </c>
      <c r="D103" s="191">
        <f t="shared" ref="D103:E103" si="61">D104+D108</f>
        <v>1360</v>
      </c>
      <c r="E103" s="191">
        <f t="shared" si="61"/>
        <v>0</v>
      </c>
      <c r="F103" s="191">
        <f>F104+F108</f>
        <v>1360</v>
      </c>
      <c r="G103" s="191">
        <f t="shared" ref="G103:I103" si="62">G104+G108</f>
        <v>143</v>
      </c>
      <c r="H103" s="191">
        <f t="shared" si="62"/>
        <v>143</v>
      </c>
      <c r="I103" s="191">
        <f t="shared" si="62"/>
        <v>143</v>
      </c>
    </row>
    <row r="104" spans="2:9" x14ac:dyDescent="0.25">
      <c r="B104" s="235"/>
      <c r="C104" s="185" t="s">
        <v>73</v>
      </c>
      <c r="D104" s="185">
        <f t="shared" ref="D104:E104" si="63">D105+D106+D107</f>
        <v>310</v>
      </c>
      <c r="E104" s="185">
        <f t="shared" si="63"/>
        <v>0</v>
      </c>
      <c r="F104" s="185">
        <f>F105+F106+F107</f>
        <v>310</v>
      </c>
      <c r="G104" s="185">
        <f t="shared" ref="G104:I104" si="64">G105+G106+G107</f>
        <v>143</v>
      </c>
      <c r="H104" s="185">
        <f t="shared" si="64"/>
        <v>143</v>
      </c>
      <c r="I104" s="185">
        <f t="shared" si="64"/>
        <v>143</v>
      </c>
    </row>
    <row r="105" spans="2:9" ht="12.75" customHeight="1" x14ac:dyDescent="0.25">
      <c r="B105" s="235">
        <v>20</v>
      </c>
      <c r="C105" s="185" t="s">
        <v>128</v>
      </c>
      <c r="D105" s="186" t="s">
        <v>209</v>
      </c>
      <c r="E105" s="186" t="s">
        <v>147</v>
      </c>
      <c r="F105" s="186">
        <f t="shared" ref="F105:F107" si="65">D105+E105</f>
        <v>150</v>
      </c>
      <c r="G105" s="185">
        <v>53</v>
      </c>
      <c r="H105" s="185">
        <v>53</v>
      </c>
      <c r="I105" s="185">
        <v>53</v>
      </c>
    </row>
    <row r="106" spans="2:9" x14ac:dyDescent="0.25">
      <c r="B106" s="235">
        <v>51</v>
      </c>
      <c r="C106" s="185" t="s">
        <v>134</v>
      </c>
      <c r="D106" s="186" t="s">
        <v>200</v>
      </c>
      <c r="E106" s="186" t="s">
        <v>147</v>
      </c>
      <c r="F106" s="186">
        <f t="shared" si="65"/>
        <v>40</v>
      </c>
      <c r="G106" s="185">
        <v>40</v>
      </c>
      <c r="H106" s="185">
        <v>40</v>
      </c>
      <c r="I106" s="185">
        <v>40</v>
      </c>
    </row>
    <row r="107" spans="2:9" x14ac:dyDescent="0.25">
      <c r="B107" s="235">
        <v>59</v>
      </c>
      <c r="C107" s="185" t="s">
        <v>90</v>
      </c>
      <c r="D107" s="186" t="s">
        <v>234</v>
      </c>
      <c r="E107" s="186" t="s">
        <v>147</v>
      </c>
      <c r="F107" s="186">
        <f t="shared" si="65"/>
        <v>120</v>
      </c>
      <c r="G107" s="185">
        <v>50</v>
      </c>
      <c r="H107" s="185">
        <v>50</v>
      </c>
      <c r="I107" s="185">
        <v>50</v>
      </c>
    </row>
    <row r="108" spans="2:9" ht="12.75" customHeight="1" x14ac:dyDescent="0.25">
      <c r="B108" s="235"/>
      <c r="C108" s="185" t="s">
        <v>77</v>
      </c>
      <c r="D108" s="185">
        <f t="shared" ref="D108:E108" si="66">D109+D110</f>
        <v>1050</v>
      </c>
      <c r="E108" s="185">
        <f t="shared" si="66"/>
        <v>0</v>
      </c>
      <c r="F108" s="185">
        <f>F109+F110</f>
        <v>1050</v>
      </c>
      <c r="G108" s="185">
        <f t="shared" ref="G108:I108" si="67">G109+G110</f>
        <v>0</v>
      </c>
      <c r="H108" s="185">
        <f t="shared" si="67"/>
        <v>0</v>
      </c>
      <c r="I108" s="185">
        <f t="shared" si="67"/>
        <v>0</v>
      </c>
    </row>
    <row r="109" spans="2:9" hidden="1" x14ac:dyDescent="0.25">
      <c r="B109" s="235">
        <v>70</v>
      </c>
      <c r="C109" s="185" t="s">
        <v>118</v>
      </c>
      <c r="D109" s="186"/>
      <c r="E109" s="186"/>
      <c r="F109" s="185">
        <v>0</v>
      </c>
      <c r="G109" s="185">
        <v>0</v>
      </c>
      <c r="H109" s="185">
        <v>0</v>
      </c>
      <c r="I109" s="185">
        <v>0</v>
      </c>
    </row>
    <row r="110" spans="2:9" x14ac:dyDescent="0.25">
      <c r="B110" s="235">
        <v>70</v>
      </c>
      <c r="C110" s="185" t="s">
        <v>78</v>
      </c>
      <c r="D110" s="186" t="s">
        <v>235</v>
      </c>
      <c r="E110" s="186" t="s">
        <v>147</v>
      </c>
      <c r="F110" s="186">
        <f t="shared" ref="F110" si="68">D110+E110</f>
        <v>1050</v>
      </c>
      <c r="G110" s="185">
        <v>0</v>
      </c>
      <c r="H110" s="185">
        <v>0</v>
      </c>
      <c r="I110" s="185">
        <v>0</v>
      </c>
    </row>
    <row r="111" spans="2:9" x14ac:dyDescent="0.25">
      <c r="B111" s="235">
        <v>68.02</v>
      </c>
      <c r="C111" s="191" t="s">
        <v>91</v>
      </c>
      <c r="D111" s="191">
        <f t="shared" ref="D111:I111" si="69">D112</f>
        <v>2072</v>
      </c>
      <c r="E111" s="191">
        <f t="shared" si="69"/>
        <v>0</v>
      </c>
      <c r="F111" s="191">
        <f t="shared" si="69"/>
        <v>2072</v>
      </c>
      <c r="G111" s="202">
        <f t="shared" si="69"/>
        <v>2252</v>
      </c>
      <c r="H111" s="202">
        <f t="shared" si="69"/>
        <v>2252</v>
      </c>
      <c r="I111" s="202">
        <f t="shared" si="69"/>
        <v>2252</v>
      </c>
    </row>
    <row r="112" spans="2:9" x14ac:dyDescent="0.25">
      <c r="B112" s="235"/>
      <c r="C112" s="185" t="s">
        <v>73</v>
      </c>
      <c r="D112" s="185">
        <f t="shared" ref="D112:E112" si="70">D113+D114+D115+D116+D117</f>
        <v>2072</v>
      </c>
      <c r="E112" s="185">
        <f t="shared" si="70"/>
        <v>0</v>
      </c>
      <c r="F112" s="185">
        <f>F113+F114+F115+F116+F117</f>
        <v>2072</v>
      </c>
      <c r="G112" s="185">
        <f t="shared" ref="G112:I112" si="71">G113+G114+G115+G116+G117</f>
        <v>2252</v>
      </c>
      <c r="H112" s="185">
        <f t="shared" si="71"/>
        <v>2252</v>
      </c>
      <c r="I112" s="185">
        <f t="shared" si="71"/>
        <v>2252</v>
      </c>
    </row>
    <row r="113" spans="2:9" x14ac:dyDescent="0.25">
      <c r="B113" s="235">
        <v>10</v>
      </c>
      <c r="C113" s="185" t="s">
        <v>92</v>
      </c>
      <c r="D113" s="186" t="s">
        <v>236</v>
      </c>
      <c r="E113" s="186" t="s">
        <v>147</v>
      </c>
      <c r="F113" s="186">
        <f t="shared" ref="F113:F117" si="72">D113+E113</f>
        <v>775</v>
      </c>
      <c r="G113" s="185">
        <v>850</v>
      </c>
      <c r="H113" s="185">
        <v>850</v>
      </c>
      <c r="I113" s="185">
        <v>850</v>
      </c>
    </row>
    <row r="114" spans="2:9" x14ac:dyDescent="0.25">
      <c r="B114" s="235">
        <v>57</v>
      </c>
      <c r="C114" s="185" t="s">
        <v>93</v>
      </c>
      <c r="D114" s="186" t="s">
        <v>237</v>
      </c>
      <c r="E114" s="186" t="s">
        <v>147</v>
      </c>
      <c r="F114" s="186">
        <f t="shared" si="72"/>
        <v>1107</v>
      </c>
      <c r="G114" s="185">
        <v>1212</v>
      </c>
      <c r="H114" s="185">
        <v>1212</v>
      </c>
      <c r="I114" s="185">
        <v>1212</v>
      </c>
    </row>
    <row r="115" spans="2:9" x14ac:dyDescent="0.25">
      <c r="B115" s="235">
        <v>57</v>
      </c>
      <c r="C115" s="185" t="s">
        <v>135</v>
      </c>
      <c r="D115" s="186" t="s">
        <v>202</v>
      </c>
      <c r="E115" s="186" t="s">
        <v>147</v>
      </c>
      <c r="F115" s="186">
        <f t="shared" si="72"/>
        <v>30</v>
      </c>
      <c r="G115" s="185">
        <v>30</v>
      </c>
      <c r="H115" s="185">
        <v>30</v>
      </c>
      <c r="I115" s="185">
        <v>30</v>
      </c>
    </row>
    <row r="116" spans="2:9" x14ac:dyDescent="0.25">
      <c r="B116" s="235">
        <v>57</v>
      </c>
      <c r="C116" s="185" t="s">
        <v>94</v>
      </c>
      <c r="D116" s="186" t="s">
        <v>209</v>
      </c>
      <c r="E116" s="186" t="s">
        <v>147</v>
      </c>
      <c r="F116" s="186">
        <f t="shared" si="72"/>
        <v>150</v>
      </c>
      <c r="G116" s="185">
        <v>150</v>
      </c>
      <c r="H116" s="185">
        <v>150</v>
      </c>
      <c r="I116" s="185">
        <v>150</v>
      </c>
    </row>
    <row r="117" spans="2:9" x14ac:dyDescent="0.25">
      <c r="B117" s="235">
        <v>20</v>
      </c>
      <c r="C117" s="185" t="s">
        <v>152</v>
      </c>
      <c r="D117" s="186" t="s">
        <v>231</v>
      </c>
      <c r="E117" s="186" t="s">
        <v>147</v>
      </c>
      <c r="F117" s="186">
        <f t="shared" si="72"/>
        <v>10</v>
      </c>
      <c r="G117" s="185">
        <v>10</v>
      </c>
      <c r="H117" s="185">
        <v>10</v>
      </c>
      <c r="I117" s="185">
        <v>10</v>
      </c>
    </row>
    <row r="118" spans="2:9" x14ac:dyDescent="0.25">
      <c r="B118" s="231" t="s">
        <v>96</v>
      </c>
      <c r="C118" s="191" t="s">
        <v>95</v>
      </c>
      <c r="D118" s="191">
        <f t="shared" ref="D118:E118" si="73">D119+D121</f>
        <v>220</v>
      </c>
      <c r="E118" s="191">
        <f t="shared" si="73"/>
        <v>0</v>
      </c>
      <c r="F118" s="191">
        <f>F119+F121</f>
        <v>220</v>
      </c>
      <c r="G118" s="191">
        <f t="shared" ref="G118:I118" si="74">G119+G121</f>
        <v>170</v>
      </c>
      <c r="H118" s="191">
        <f t="shared" si="74"/>
        <v>170</v>
      </c>
      <c r="I118" s="191">
        <f t="shared" si="74"/>
        <v>170</v>
      </c>
    </row>
    <row r="119" spans="2:9" x14ac:dyDescent="0.25">
      <c r="B119" s="235"/>
      <c r="C119" s="185" t="s">
        <v>73</v>
      </c>
      <c r="D119" s="223" t="str">
        <f t="shared" ref="D119:E119" si="75">D120</f>
        <v>220</v>
      </c>
      <c r="E119" s="223" t="str">
        <f t="shared" si="75"/>
        <v>0</v>
      </c>
      <c r="F119" s="185">
        <f>F120</f>
        <v>220</v>
      </c>
      <c r="G119" s="185">
        <f t="shared" ref="G119:I119" si="76">G120</f>
        <v>170</v>
      </c>
      <c r="H119" s="185">
        <f t="shared" si="76"/>
        <v>170</v>
      </c>
      <c r="I119" s="185">
        <f t="shared" si="76"/>
        <v>170</v>
      </c>
    </row>
    <row r="120" spans="2:9" ht="12.75" customHeight="1" x14ac:dyDescent="0.25">
      <c r="B120" s="235">
        <v>20</v>
      </c>
      <c r="C120" s="185" t="s">
        <v>75</v>
      </c>
      <c r="D120" s="186" t="s">
        <v>238</v>
      </c>
      <c r="E120" s="186" t="s">
        <v>147</v>
      </c>
      <c r="F120" s="186">
        <f t="shared" ref="F120" si="77">D120+E120</f>
        <v>220</v>
      </c>
      <c r="G120" s="185">
        <v>170</v>
      </c>
      <c r="H120" s="185">
        <v>170</v>
      </c>
      <c r="I120" s="185">
        <v>170</v>
      </c>
    </row>
    <row r="121" spans="2:9" hidden="1" x14ac:dyDescent="0.25">
      <c r="B121" s="235"/>
      <c r="C121" s="185"/>
      <c r="D121" s="186"/>
      <c r="E121" s="223"/>
      <c r="F121" s="185"/>
      <c r="G121" s="185"/>
      <c r="H121" s="185"/>
      <c r="I121" s="185"/>
    </row>
    <row r="122" spans="2:9" ht="12.75" hidden="1" customHeight="1" x14ac:dyDescent="0.25">
      <c r="B122" s="235"/>
      <c r="C122" s="185"/>
      <c r="D122" s="186"/>
      <c r="E122" s="186"/>
      <c r="F122" s="185"/>
      <c r="G122" s="185"/>
      <c r="H122" s="185"/>
      <c r="I122" s="185"/>
    </row>
    <row r="123" spans="2:9" x14ac:dyDescent="0.25">
      <c r="B123" s="231" t="s">
        <v>98</v>
      </c>
      <c r="C123" s="191" t="s">
        <v>97</v>
      </c>
      <c r="D123" s="191">
        <f t="shared" ref="D123:E123" si="78">D124+D126</f>
        <v>6182</v>
      </c>
      <c r="E123" s="191">
        <f t="shared" si="78"/>
        <v>0</v>
      </c>
      <c r="F123" s="191">
        <f>F124+F126</f>
        <v>6182</v>
      </c>
      <c r="G123" s="191">
        <f t="shared" ref="G123:I123" si="79">G124+G126</f>
        <v>54</v>
      </c>
      <c r="H123" s="191">
        <f t="shared" si="79"/>
        <v>54</v>
      </c>
      <c r="I123" s="191">
        <f t="shared" si="79"/>
        <v>54</v>
      </c>
    </row>
    <row r="124" spans="2:9" x14ac:dyDescent="0.25">
      <c r="B124" s="231"/>
      <c r="C124" s="185" t="s">
        <v>73</v>
      </c>
      <c r="D124" s="223" t="str">
        <f t="shared" ref="D124:I124" si="80">D125</f>
        <v>165</v>
      </c>
      <c r="E124" s="223" t="str">
        <f t="shared" si="80"/>
        <v>0</v>
      </c>
      <c r="F124" s="185">
        <f t="shared" si="80"/>
        <v>165</v>
      </c>
      <c r="G124" s="185">
        <f t="shared" si="80"/>
        <v>54</v>
      </c>
      <c r="H124" s="185">
        <f t="shared" si="80"/>
        <v>54</v>
      </c>
      <c r="I124" s="185">
        <f t="shared" si="80"/>
        <v>54</v>
      </c>
    </row>
    <row r="125" spans="2:9" x14ac:dyDescent="0.25">
      <c r="B125" s="231">
        <v>20</v>
      </c>
      <c r="C125" s="185" t="s">
        <v>75</v>
      </c>
      <c r="D125" s="186" t="s">
        <v>239</v>
      </c>
      <c r="E125" s="186" t="s">
        <v>147</v>
      </c>
      <c r="F125" s="186">
        <f t="shared" ref="F125:F127" si="81">D125+E125</f>
        <v>165</v>
      </c>
      <c r="G125" s="185">
        <v>54</v>
      </c>
      <c r="H125" s="185">
        <v>54</v>
      </c>
      <c r="I125" s="185">
        <v>54</v>
      </c>
    </row>
    <row r="126" spans="2:9" x14ac:dyDescent="0.25">
      <c r="B126" s="235"/>
      <c r="C126" s="185" t="s">
        <v>77</v>
      </c>
      <c r="D126" s="223" t="str">
        <f t="shared" ref="D126:E126" si="82">D127</f>
        <v>6017</v>
      </c>
      <c r="E126" s="223" t="str">
        <f t="shared" si="82"/>
        <v>0</v>
      </c>
      <c r="F126" s="185">
        <f>F127</f>
        <v>6017</v>
      </c>
      <c r="G126" s="185">
        <f t="shared" ref="G126:I126" si="83">G127</f>
        <v>0</v>
      </c>
      <c r="H126" s="185">
        <f t="shared" si="83"/>
        <v>0</v>
      </c>
      <c r="I126" s="185">
        <f t="shared" si="83"/>
        <v>0</v>
      </c>
    </row>
    <row r="127" spans="2:9" x14ac:dyDescent="0.25">
      <c r="B127" s="235">
        <v>70</v>
      </c>
      <c r="C127" s="185" t="s">
        <v>78</v>
      </c>
      <c r="D127" s="186" t="s">
        <v>240</v>
      </c>
      <c r="E127" s="186" t="s">
        <v>147</v>
      </c>
      <c r="F127" s="186">
        <f t="shared" si="81"/>
        <v>6017</v>
      </c>
      <c r="G127" s="185">
        <v>0</v>
      </c>
      <c r="H127" s="185">
        <v>0</v>
      </c>
      <c r="I127" s="185">
        <v>0</v>
      </c>
    </row>
    <row r="128" spans="2:9" x14ac:dyDescent="0.25">
      <c r="B128" s="231" t="s">
        <v>132</v>
      </c>
      <c r="C128" s="191" t="s">
        <v>129</v>
      </c>
      <c r="D128" s="191">
        <f t="shared" ref="D128:E128" si="84">D129+D131</f>
        <v>70</v>
      </c>
      <c r="E128" s="191">
        <f t="shared" si="84"/>
        <v>0</v>
      </c>
      <c r="F128" s="191">
        <f>F129+F131</f>
        <v>70</v>
      </c>
      <c r="G128" s="191">
        <f t="shared" ref="G128:I128" si="85">G129+G131</f>
        <v>50</v>
      </c>
      <c r="H128" s="191">
        <f t="shared" si="85"/>
        <v>50</v>
      </c>
      <c r="I128" s="191">
        <f t="shared" si="85"/>
        <v>50</v>
      </c>
    </row>
    <row r="129" spans="2:9" x14ac:dyDescent="0.25">
      <c r="B129" s="231"/>
      <c r="C129" s="185" t="s">
        <v>73</v>
      </c>
      <c r="D129" s="223" t="str">
        <f t="shared" ref="D129:E129" si="86">D130</f>
        <v>70</v>
      </c>
      <c r="E129" s="223" t="str">
        <f t="shared" si="86"/>
        <v>0</v>
      </c>
      <c r="F129" s="185">
        <f>F130</f>
        <v>70</v>
      </c>
      <c r="G129" s="185">
        <f t="shared" ref="G129:I129" si="87">G130</f>
        <v>50</v>
      </c>
      <c r="H129" s="185">
        <f t="shared" si="87"/>
        <v>50</v>
      </c>
      <c r="I129" s="185">
        <f t="shared" si="87"/>
        <v>50</v>
      </c>
    </row>
    <row r="130" spans="2:9" x14ac:dyDescent="0.25">
      <c r="B130" s="231">
        <v>20</v>
      </c>
      <c r="C130" s="185" t="s">
        <v>75</v>
      </c>
      <c r="D130" s="186" t="s">
        <v>227</v>
      </c>
      <c r="E130" s="186" t="s">
        <v>147</v>
      </c>
      <c r="F130" s="186">
        <f t="shared" ref="F130:F132" si="88">D130+E130</f>
        <v>70</v>
      </c>
      <c r="G130" s="185">
        <v>50</v>
      </c>
      <c r="H130" s="185">
        <v>50</v>
      </c>
      <c r="I130" s="185">
        <v>50</v>
      </c>
    </row>
    <row r="131" spans="2:9" x14ac:dyDescent="0.25">
      <c r="B131" s="235"/>
      <c r="C131" s="185" t="s">
        <v>77</v>
      </c>
      <c r="D131" s="223" t="str">
        <f t="shared" ref="D131:E131" si="89">D132</f>
        <v>0</v>
      </c>
      <c r="E131" s="223" t="str">
        <f t="shared" si="89"/>
        <v>0</v>
      </c>
      <c r="F131" s="185">
        <f>F132</f>
        <v>0</v>
      </c>
      <c r="G131" s="185">
        <f t="shared" ref="G131:I131" si="90">G132</f>
        <v>0</v>
      </c>
      <c r="H131" s="185">
        <f t="shared" si="90"/>
        <v>0</v>
      </c>
      <c r="I131" s="185">
        <f t="shared" si="90"/>
        <v>0</v>
      </c>
    </row>
    <row r="132" spans="2:9" x14ac:dyDescent="0.25">
      <c r="B132" s="235">
        <v>70</v>
      </c>
      <c r="C132" s="185" t="s">
        <v>78</v>
      </c>
      <c r="D132" s="186" t="s">
        <v>147</v>
      </c>
      <c r="E132" s="186" t="s">
        <v>147</v>
      </c>
      <c r="F132" s="186">
        <f t="shared" si="88"/>
        <v>0</v>
      </c>
      <c r="G132" s="185">
        <v>0</v>
      </c>
      <c r="H132" s="185">
        <v>0</v>
      </c>
      <c r="I132" s="185">
        <v>0</v>
      </c>
    </row>
    <row r="133" spans="2:9" x14ac:dyDescent="0.25">
      <c r="B133" s="234" t="s">
        <v>131</v>
      </c>
      <c r="C133" s="191" t="s">
        <v>130</v>
      </c>
      <c r="D133" s="233" t="str">
        <f t="shared" ref="D133:E133" si="91">D134</f>
        <v>20</v>
      </c>
      <c r="E133" s="233" t="str">
        <f t="shared" si="91"/>
        <v>0</v>
      </c>
      <c r="F133" s="191">
        <f>F134</f>
        <v>20</v>
      </c>
      <c r="G133" s="191">
        <f t="shared" ref="G133:I134" si="92">G134</f>
        <v>15</v>
      </c>
      <c r="H133" s="191">
        <f t="shared" si="92"/>
        <v>15</v>
      </c>
      <c r="I133" s="191">
        <f t="shared" si="92"/>
        <v>15</v>
      </c>
    </row>
    <row r="134" spans="2:9" x14ac:dyDescent="0.25">
      <c r="B134" s="235"/>
      <c r="C134" s="185" t="s">
        <v>73</v>
      </c>
      <c r="D134" s="223" t="str">
        <f t="shared" ref="D134:F134" si="93">D135</f>
        <v>20</v>
      </c>
      <c r="E134" s="223" t="str">
        <f t="shared" si="93"/>
        <v>0</v>
      </c>
      <c r="F134" s="223">
        <f t="shared" si="93"/>
        <v>20</v>
      </c>
      <c r="G134" s="223">
        <f t="shared" si="92"/>
        <v>15</v>
      </c>
      <c r="H134" s="223">
        <f t="shared" si="92"/>
        <v>15</v>
      </c>
      <c r="I134" s="223">
        <f t="shared" si="92"/>
        <v>15</v>
      </c>
    </row>
    <row r="135" spans="2:9" x14ac:dyDescent="0.25">
      <c r="B135" s="235">
        <v>20</v>
      </c>
      <c r="C135" s="185" t="s">
        <v>128</v>
      </c>
      <c r="D135" s="186" t="s">
        <v>207</v>
      </c>
      <c r="E135" s="186" t="s">
        <v>147</v>
      </c>
      <c r="F135" s="186">
        <f t="shared" ref="F135" si="94">D135+E135</f>
        <v>20</v>
      </c>
      <c r="G135" s="185">
        <v>15</v>
      </c>
      <c r="H135" s="185">
        <v>15</v>
      </c>
      <c r="I135" s="185">
        <v>15</v>
      </c>
    </row>
    <row r="136" spans="2:9" hidden="1" x14ac:dyDescent="0.25">
      <c r="B136" s="234"/>
      <c r="C136" s="191"/>
      <c r="D136" s="192"/>
      <c r="E136" s="233"/>
      <c r="F136" s="191"/>
      <c r="G136" s="191"/>
      <c r="H136" s="191"/>
      <c r="I136" s="191"/>
    </row>
    <row r="137" spans="2:9" hidden="1" x14ac:dyDescent="0.25">
      <c r="B137" s="235"/>
      <c r="C137" s="185"/>
      <c r="D137" s="186"/>
      <c r="E137" s="223"/>
      <c r="F137" s="185"/>
      <c r="G137" s="185"/>
      <c r="H137" s="185"/>
      <c r="I137" s="185"/>
    </row>
    <row r="138" spans="2:9" hidden="1" x14ac:dyDescent="0.25">
      <c r="B138" s="235"/>
      <c r="C138" s="185"/>
      <c r="D138" s="186"/>
      <c r="E138" s="186"/>
      <c r="F138" s="185"/>
      <c r="G138" s="185"/>
      <c r="H138" s="185"/>
      <c r="I138" s="185"/>
    </row>
    <row r="139" spans="2:9" x14ac:dyDescent="0.25">
      <c r="B139" s="231" t="s">
        <v>121</v>
      </c>
      <c r="C139" s="191" t="s">
        <v>119</v>
      </c>
      <c r="D139" s="233" t="str">
        <f t="shared" ref="D139:F140" si="95">D140</f>
        <v>10</v>
      </c>
      <c r="E139" s="233" t="str">
        <f t="shared" si="95"/>
        <v>0</v>
      </c>
      <c r="F139" s="191">
        <f t="shared" si="95"/>
        <v>10</v>
      </c>
      <c r="G139" s="191">
        <f t="shared" ref="G139:I140" si="96">G140</f>
        <v>10</v>
      </c>
      <c r="H139" s="191">
        <f t="shared" si="96"/>
        <v>10</v>
      </c>
      <c r="I139" s="191">
        <f t="shared" si="96"/>
        <v>10</v>
      </c>
    </row>
    <row r="140" spans="2:9" x14ac:dyDescent="0.25">
      <c r="B140" s="235"/>
      <c r="C140" s="185" t="s">
        <v>73</v>
      </c>
      <c r="D140" s="223" t="str">
        <f t="shared" si="95"/>
        <v>10</v>
      </c>
      <c r="E140" s="223" t="str">
        <f t="shared" si="95"/>
        <v>0</v>
      </c>
      <c r="F140" s="185">
        <f t="shared" si="95"/>
        <v>10</v>
      </c>
      <c r="G140" s="185">
        <f t="shared" si="96"/>
        <v>10</v>
      </c>
      <c r="H140" s="185">
        <f t="shared" si="96"/>
        <v>10</v>
      </c>
      <c r="I140" s="185">
        <f t="shared" si="96"/>
        <v>10</v>
      </c>
    </row>
    <row r="141" spans="2:9" x14ac:dyDescent="0.25">
      <c r="B141" s="235">
        <v>20</v>
      </c>
      <c r="C141" s="185" t="s">
        <v>120</v>
      </c>
      <c r="D141" s="186" t="s">
        <v>231</v>
      </c>
      <c r="E141" s="186" t="s">
        <v>147</v>
      </c>
      <c r="F141" s="186">
        <f t="shared" ref="F141" si="97">D141+E141</f>
        <v>10</v>
      </c>
      <c r="G141" s="185">
        <v>10</v>
      </c>
      <c r="H141" s="185">
        <v>10</v>
      </c>
      <c r="I141" s="185">
        <v>10</v>
      </c>
    </row>
    <row r="142" spans="2:9" x14ac:dyDescent="0.25">
      <c r="B142" s="238" t="s">
        <v>100</v>
      </c>
      <c r="C142" s="191" t="s">
        <v>99</v>
      </c>
      <c r="D142" s="191">
        <f t="shared" ref="D142:I142" si="98">D143+D146</f>
        <v>3958.87</v>
      </c>
      <c r="E142" s="191">
        <f t="shared" si="98"/>
        <v>50</v>
      </c>
      <c r="F142" s="191">
        <f t="shared" si="98"/>
        <v>4008.87</v>
      </c>
      <c r="G142" s="191">
        <f t="shared" si="98"/>
        <v>210</v>
      </c>
      <c r="H142" s="191">
        <f t="shared" si="98"/>
        <v>210</v>
      </c>
      <c r="I142" s="191">
        <f t="shared" si="98"/>
        <v>210</v>
      </c>
    </row>
    <row r="143" spans="2:9" x14ac:dyDescent="0.25">
      <c r="B143" s="235"/>
      <c r="C143" s="185" t="s">
        <v>73</v>
      </c>
      <c r="D143" s="185">
        <f t="shared" ref="D143:I143" si="99">D144+D145</f>
        <v>675</v>
      </c>
      <c r="E143" s="185">
        <f t="shared" si="99"/>
        <v>50</v>
      </c>
      <c r="F143" s="185">
        <f t="shared" si="99"/>
        <v>725</v>
      </c>
      <c r="G143" s="185">
        <f t="shared" si="99"/>
        <v>210</v>
      </c>
      <c r="H143" s="185">
        <f t="shared" si="99"/>
        <v>210</v>
      </c>
      <c r="I143" s="185">
        <f t="shared" si="99"/>
        <v>210</v>
      </c>
    </row>
    <row r="144" spans="2:9" ht="12.75" customHeight="1" x14ac:dyDescent="0.25">
      <c r="B144" s="235">
        <v>20</v>
      </c>
      <c r="C144" s="185" t="s">
        <v>75</v>
      </c>
      <c r="D144" s="186" t="s">
        <v>241</v>
      </c>
      <c r="E144" s="186" t="s">
        <v>228</v>
      </c>
      <c r="F144" s="186">
        <f t="shared" ref="F144" si="100">D144+E144</f>
        <v>725</v>
      </c>
      <c r="G144" s="185">
        <v>210</v>
      </c>
      <c r="H144" s="185">
        <v>210</v>
      </c>
      <c r="I144" s="185">
        <v>210</v>
      </c>
    </row>
    <row r="145" spans="2:9" ht="12.75" hidden="1" customHeight="1" x14ac:dyDescent="0.25">
      <c r="B145" s="235">
        <v>81</v>
      </c>
      <c r="C145" s="185" t="s">
        <v>112</v>
      </c>
      <c r="D145" s="186"/>
      <c r="E145" s="186"/>
      <c r="F145" s="185">
        <v>0</v>
      </c>
      <c r="G145" s="185">
        <v>0</v>
      </c>
      <c r="H145" s="185">
        <v>0</v>
      </c>
      <c r="I145" s="185">
        <v>0</v>
      </c>
    </row>
    <row r="146" spans="2:9" x14ac:dyDescent="0.25">
      <c r="B146" s="235"/>
      <c r="C146" s="185" t="s">
        <v>77</v>
      </c>
      <c r="D146" s="186">
        <f t="shared" ref="D146:I146" si="101">D147+D148</f>
        <v>3283.87</v>
      </c>
      <c r="E146" s="186">
        <f t="shared" si="101"/>
        <v>0</v>
      </c>
      <c r="F146" s="186">
        <f t="shared" si="101"/>
        <v>3283.87</v>
      </c>
      <c r="G146" s="186">
        <f t="shared" si="101"/>
        <v>0</v>
      </c>
      <c r="H146" s="186">
        <f t="shared" si="101"/>
        <v>0</v>
      </c>
      <c r="I146" s="186">
        <f t="shared" si="101"/>
        <v>0</v>
      </c>
    </row>
    <row r="147" spans="2:9" x14ac:dyDescent="0.25">
      <c r="B147" s="235">
        <v>60</v>
      </c>
      <c r="C147" s="185" t="s">
        <v>162</v>
      </c>
      <c r="D147" s="186" t="s">
        <v>242</v>
      </c>
      <c r="E147" s="186">
        <f t="shared" ref="E147" si="102">E148+E149</f>
        <v>0</v>
      </c>
      <c r="F147" s="186">
        <f t="shared" ref="F147:F148" si="103">D147+E147</f>
        <v>1998.87</v>
      </c>
      <c r="G147" s="223">
        <v>0</v>
      </c>
      <c r="H147" s="223">
        <v>0</v>
      </c>
      <c r="I147" s="223">
        <v>0</v>
      </c>
    </row>
    <row r="148" spans="2:9" x14ac:dyDescent="0.25">
      <c r="B148" s="235">
        <v>70</v>
      </c>
      <c r="C148" s="185" t="s">
        <v>78</v>
      </c>
      <c r="D148" s="186" t="s">
        <v>243</v>
      </c>
      <c r="E148" s="186">
        <f>E149+E152</f>
        <v>0</v>
      </c>
      <c r="F148" s="186">
        <f t="shared" si="103"/>
        <v>1285</v>
      </c>
      <c r="G148" s="185">
        <v>0</v>
      </c>
      <c r="H148" s="185">
        <v>0</v>
      </c>
      <c r="I148" s="185">
        <v>0</v>
      </c>
    </row>
    <row r="149" spans="2:9" x14ac:dyDescent="0.25">
      <c r="B149" s="185" t="s">
        <v>108</v>
      </c>
      <c r="C149" s="191" t="s">
        <v>188</v>
      </c>
      <c r="D149" s="224">
        <f t="shared" ref="D149:I150" si="104">D150</f>
        <v>2</v>
      </c>
      <c r="E149" s="224">
        <f t="shared" si="104"/>
        <v>0</v>
      </c>
      <c r="F149" s="224">
        <f t="shared" si="104"/>
        <v>2</v>
      </c>
      <c r="G149" s="224">
        <f t="shared" si="104"/>
        <v>0</v>
      </c>
      <c r="H149" s="224">
        <f t="shared" si="104"/>
        <v>0</v>
      </c>
      <c r="I149" s="224">
        <f t="shared" si="104"/>
        <v>0</v>
      </c>
    </row>
    <row r="150" spans="2:9" x14ac:dyDescent="0.25">
      <c r="B150" s="185"/>
      <c r="C150" s="185" t="s">
        <v>73</v>
      </c>
      <c r="D150" s="224">
        <f t="shared" si="104"/>
        <v>2</v>
      </c>
      <c r="E150" s="224">
        <f t="shared" si="104"/>
        <v>0</v>
      </c>
      <c r="F150" s="224">
        <f t="shared" si="104"/>
        <v>2</v>
      </c>
      <c r="G150" s="224">
        <f t="shared" si="104"/>
        <v>0</v>
      </c>
      <c r="H150" s="224">
        <f t="shared" si="104"/>
        <v>0</v>
      </c>
      <c r="I150" s="224">
        <f t="shared" si="104"/>
        <v>0</v>
      </c>
    </row>
    <row r="151" spans="2:9" x14ac:dyDescent="0.25">
      <c r="B151" s="185">
        <v>20</v>
      </c>
      <c r="C151" s="185" t="s">
        <v>128</v>
      </c>
      <c r="D151" s="224">
        <v>2</v>
      </c>
      <c r="E151" s="224">
        <v>0</v>
      </c>
      <c r="F151" s="186">
        <f t="shared" ref="F151" si="105">D151+E151</f>
        <v>2</v>
      </c>
      <c r="G151" s="198">
        <v>0</v>
      </c>
      <c r="H151" s="198">
        <v>0</v>
      </c>
      <c r="I151" s="198">
        <v>0</v>
      </c>
    </row>
    <row r="152" spans="2:9" hidden="1" x14ac:dyDescent="0.25">
      <c r="B152" s="185"/>
      <c r="C152" s="185" t="s">
        <v>77</v>
      </c>
      <c r="D152" s="186"/>
      <c r="E152" s="186"/>
      <c r="F152" s="185">
        <f>F153</f>
        <v>0</v>
      </c>
      <c r="G152" s="185">
        <f t="shared" ref="G152:I152" si="106">G153</f>
        <v>0</v>
      </c>
      <c r="H152" s="185">
        <f t="shared" si="106"/>
        <v>0</v>
      </c>
      <c r="I152" s="185">
        <f t="shared" si="106"/>
        <v>0</v>
      </c>
    </row>
    <row r="153" spans="2:9" hidden="1" x14ac:dyDescent="0.25">
      <c r="B153" s="185">
        <v>56</v>
      </c>
      <c r="C153" s="185" t="s">
        <v>109</v>
      </c>
      <c r="D153" s="186"/>
      <c r="E153" s="186"/>
      <c r="F153" s="185">
        <v>0</v>
      </c>
      <c r="G153" s="185">
        <v>0</v>
      </c>
      <c r="H153" s="185">
        <v>0</v>
      </c>
      <c r="I153" s="185">
        <v>0</v>
      </c>
    </row>
    <row r="154" spans="2:9" x14ac:dyDescent="0.25">
      <c r="B154" s="235">
        <v>98</v>
      </c>
      <c r="C154" s="185" t="s">
        <v>143</v>
      </c>
      <c r="D154" s="206">
        <f t="shared" ref="D154:I155" si="107">D8-D59</f>
        <v>-4576.8600000000006</v>
      </c>
      <c r="E154" s="198">
        <f t="shared" si="107"/>
        <v>0</v>
      </c>
      <c r="F154" s="206">
        <f t="shared" si="107"/>
        <v>-4576.8600000000006</v>
      </c>
      <c r="G154" s="198">
        <f t="shared" si="107"/>
        <v>0</v>
      </c>
      <c r="H154" s="198">
        <f t="shared" si="107"/>
        <v>0</v>
      </c>
      <c r="I154" s="198">
        <f t="shared" si="107"/>
        <v>0</v>
      </c>
    </row>
    <row r="155" spans="2:9" x14ac:dyDescent="0.25">
      <c r="B155" s="239"/>
      <c r="C155" s="240" t="s">
        <v>144</v>
      </c>
      <c r="D155" s="186">
        <f t="shared" si="107"/>
        <v>0</v>
      </c>
      <c r="E155" s="186">
        <f t="shared" si="107"/>
        <v>0</v>
      </c>
      <c r="F155" s="186">
        <f t="shared" si="107"/>
        <v>0</v>
      </c>
      <c r="G155" s="186">
        <f t="shared" si="107"/>
        <v>0</v>
      </c>
      <c r="H155" s="186">
        <f t="shared" si="107"/>
        <v>0</v>
      </c>
      <c r="I155" s="186">
        <f t="shared" si="107"/>
        <v>0</v>
      </c>
    </row>
    <row r="156" spans="2:9" x14ac:dyDescent="0.25">
      <c r="B156" s="239"/>
      <c r="C156" s="240" t="s">
        <v>145</v>
      </c>
      <c r="D156" s="186">
        <f t="shared" ref="D156:I156" si="108">D53-D64</f>
        <v>-4576.8600000000006</v>
      </c>
      <c r="E156" s="186">
        <f t="shared" si="108"/>
        <v>0</v>
      </c>
      <c r="F156" s="186">
        <f t="shared" si="108"/>
        <v>-4576.8600000000006</v>
      </c>
      <c r="G156" s="186">
        <f t="shared" si="108"/>
        <v>0</v>
      </c>
      <c r="H156" s="186">
        <f t="shared" si="108"/>
        <v>0</v>
      </c>
      <c r="I156" s="186">
        <f t="shared" si="108"/>
        <v>0</v>
      </c>
    </row>
    <row r="157" spans="2:9" x14ac:dyDescent="0.25">
      <c r="B157" s="6"/>
      <c r="C157" s="2"/>
      <c r="D157" s="2"/>
      <c r="E157" s="2"/>
      <c r="F157" s="2"/>
      <c r="G157" s="2"/>
      <c r="H157" s="2"/>
      <c r="I157" s="2"/>
    </row>
    <row r="158" spans="2:9" x14ac:dyDescent="0.25">
      <c r="B158" s="6"/>
      <c r="C158" s="2"/>
      <c r="D158" s="2"/>
      <c r="E158" s="2"/>
      <c r="F158" s="2"/>
      <c r="G158" s="2"/>
      <c r="H158" s="2"/>
      <c r="I158" s="2"/>
    </row>
    <row r="159" spans="2:9" x14ac:dyDescent="0.25">
      <c r="B159" s="6"/>
      <c r="C159" s="2"/>
      <c r="D159" s="2"/>
      <c r="E159" s="2"/>
      <c r="F159" s="2"/>
      <c r="G159" s="2"/>
      <c r="H159" s="2"/>
      <c r="I159" s="2"/>
    </row>
    <row r="160" spans="2:9" x14ac:dyDescent="0.25">
      <c r="B160" s="6"/>
      <c r="C160" s="2"/>
      <c r="D160" s="2"/>
      <c r="E160" s="2"/>
      <c r="F160" s="2"/>
      <c r="G160" s="2"/>
      <c r="H160" s="2"/>
      <c r="I160" s="2"/>
    </row>
    <row r="161" spans="2:9" x14ac:dyDescent="0.25">
      <c r="B161" s="6"/>
      <c r="C161" s="2"/>
      <c r="D161" s="2"/>
      <c r="E161" s="2"/>
      <c r="F161" s="2"/>
      <c r="G161" s="2"/>
      <c r="H161" s="2"/>
      <c r="I161" s="2"/>
    </row>
    <row r="162" spans="2:9" x14ac:dyDescent="0.25">
      <c r="B162" s="6"/>
      <c r="C162" s="2"/>
      <c r="D162" s="2"/>
      <c r="E162" s="2"/>
      <c r="F162" s="2"/>
      <c r="G162" s="2"/>
      <c r="H162" s="2"/>
      <c r="I162" s="2"/>
    </row>
    <row r="163" spans="2:9" x14ac:dyDescent="0.25">
      <c r="B163" s="6"/>
      <c r="C163" s="2"/>
      <c r="D163" s="2"/>
      <c r="E163" s="2"/>
      <c r="F163" s="2"/>
      <c r="G163" s="2"/>
      <c r="H163" s="2"/>
      <c r="I163" s="2"/>
    </row>
    <row r="164" spans="2:9" x14ac:dyDescent="0.25">
      <c r="B164" s="6"/>
      <c r="C164" s="2"/>
      <c r="D164" s="2"/>
      <c r="E164" s="2"/>
      <c r="F164" s="2"/>
      <c r="G164" s="2"/>
      <c r="H164" s="2"/>
      <c r="I164" s="2"/>
    </row>
    <row r="165" spans="2:9" x14ac:dyDescent="0.25">
      <c r="B165" s="6"/>
      <c r="C165" s="2"/>
      <c r="D165" s="2"/>
      <c r="E165" s="2"/>
      <c r="F165" s="2"/>
      <c r="G165" s="2"/>
      <c r="H165" s="2"/>
      <c r="I165" s="2"/>
    </row>
    <row r="166" spans="2:9" x14ac:dyDescent="0.25">
      <c r="B166" s="6"/>
      <c r="C166" s="2"/>
      <c r="D166" s="2"/>
      <c r="E166" s="2"/>
      <c r="F166" s="2"/>
      <c r="G166" s="2"/>
      <c r="H166" s="2"/>
      <c r="I166" s="2"/>
    </row>
    <row r="167" spans="2:9" x14ac:dyDescent="0.25">
      <c r="B167" s="6"/>
      <c r="C167" s="2"/>
      <c r="D167" s="2"/>
      <c r="E167" s="2"/>
      <c r="F167" s="2"/>
      <c r="G167" s="2"/>
      <c r="H167" s="2"/>
      <c r="I167" s="2"/>
    </row>
    <row r="168" spans="2:9" x14ac:dyDescent="0.25">
      <c r="B168" s="6"/>
      <c r="C168" s="2"/>
      <c r="D168" s="2"/>
      <c r="E168" s="2"/>
      <c r="F168" s="2"/>
      <c r="G168" s="2"/>
      <c r="H168" s="2"/>
      <c r="I168" s="2"/>
    </row>
    <row r="169" spans="2:9" x14ac:dyDescent="0.25">
      <c r="B169" s="6"/>
      <c r="C169" s="2"/>
      <c r="D169" s="2"/>
      <c r="E169" s="2"/>
      <c r="F169" s="2"/>
      <c r="G169" s="2"/>
      <c r="H169" s="2"/>
      <c r="I169" s="2"/>
    </row>
    <row r="170" spans="2:9" x14ac:dyDescent="0.25">
      <c r="B170" s="6"/>
      <c r="C170" s="2"/>
      <c r="D170" s="2"/>
      <c r="E170" s="2"/>
      <c r="F170" s="2"/>
      <c r="G170" s="2"/>
      <c r="H170" s="2"/>
      <c r="I170" s="2"/>
    </row>
    <row r="171" spans="2:9" x14ac:dyDescent="0.25">
      <c r="B171" s="6"/>
    </row>
    <row r="172" spans="2:9" x14ac:dyDescent="0.25">
      <c r="B172" s="6"/>
    </row>
    <row r="173" spans="2:9" x14ac:dyDescent="0.25">
      <c r="B173" s="6"/>
    </row>
    <row r="174" spans="2:9" x14ac:dyDescent="0.25">
      <c r="B174" s="6"/>
    </row>
    <row r="175" spans="2:9" x14ac:dyDescent="0.25">
      <c r="B175" s="6"/>
    </row>
    <row r="176" spans="2:9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</sheetData>
  <pageMargins left="0.5" right="0" top="0.75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87"/>
  <sheetViews>
    <sheetView zoomScale="142" zoomScaleNormal="142" workbookViewId="0">
      <pane xSplit="1" ySplit="7" topLeftCell="B56" activePane="bottomRight" state="frozen"/>
      <selection pane="topRight" activeCell="B1" sqref="B1"/>
      <selection pane="bottomLeft" activeCell="A9" sqref="A9"/>
      <selection pane="bottomRight" activeCell="O9" sqref="O9"/>
    </sheetView>
  </sheetViews>
  <sheetFormatPr defaultRowHeight="12.5" x14ac:dyDescent="0.25"/>
  <cols>
    <col min="1" max="1" width="1.54296875" customWidth="1"/>
    <col min="2" max="2" width="9" customWidth="1"/>
    <col min="3" max="3" width="32.453125" customWidth="1"/>
    <col min="4" max="4" width="7" customWidth="1"/>
    <col min="5" max="5" width="6.453125" customWidth="1"/>
    <col min="6" max="6" width="6.54296875" customWidth="1"/>
    <col min="7" max="7" width="5.81640625" customWidth="1"/>
    <col min="8" max="8" width="6.453125" customWidth="1"/>
    <col min="9" max="9" width="5.81640625" customWidth="1"/>
    <col min="10" max="10" width="5.90625" customWidth="1"/>
    <col min="11" max="11" width="5.6328125" customWidth="1"/>
    <col min="12" max="12" width="6" customWidth="1"/>
    <col min="14" max="14" width="9.6328125" customWidth="1"/>
  </cols>
  <sheetData>
    <row r="1" spans="2:14" ht="13" x14ac:dyDescent="0.3">
      <c r="B1" s="78" t="s">
        <v>102</v>
      </c>
      <c r="G1" s="3"/>
      <c r="H1" s="3"/>
      <c r="J1" s="3" t="s">
        <v>111</v>
      </c>
    </row>
    <row r="2" spans="2:14" ht="16.5" customHeight="1" x14ac:dyDescent="0.3">
      <c r="F2" s="4"/>
      <c r="G2" s="4"/>
      <c r="H2" s="3"/>
      <c r="I2" s="120" t="s">
        <v>178</v>
      </c>
    </row>
    <row r="3" spans="2:14" ht="8.25" customHeight="1" x14ac:dyDescent="0.3">
      <c r="F3" s="4"/>
      <c r="G3" s="4"/>
      <c r="H3" s="3"/>
    </row>
    <row r="4" spans="2:14" ht="13" x14ac:dyDescent="0.3">
      <c r="C4" s="1" t="s">
        <v>189</v>
      </c>
    </row>
    <row r="5" spans="2:14" ht="13" x14ac:dyDescent="0.3">
      <c r="C5" s="1" t="s">
        <v>177</v>
      </c>
    </row>
    <row r="6" spans="2:14" x14ac:dyDescent="0.25">
      <c r="I6" s="5"/>
      <c r="J6" s="5"/>
      <c r="K6" s="5"/>
      <c r="L6" s="27" t="s">
        <v>105</v>
      </c>
    </row>
    <row r="7" spans="2:14" ht="27" customHeight="1" x14ac:dyDescent="0.25">
      <c r="B7" s="69" t="s">
        <v>0</v>
      </c>
      <c r="C7" s="69" t="s">
        <v>1</v>
      </c>
      <c r="D7" s="187" t="s">
        <v>179</v>
      </c>
      <c r="E7" s="187" t="s">
        <v>146</v>
      </c>
      <c r="F7" s="188" t="s">
        <v>63</v>
      </c>
      <c r="G7" s="188" t="s">
        <v>64</v>
      </c>
      <c r="H7" s="188" t="s">
        <v>65</v>
      </c>
      <c r="I7" s="188" t="s">
        <v>66</v>
      </c>
      <c r="J7" s="189">
        <v>2025</v>
      </c>
      <c r="K7" s="189">
        <v>2026</v>
      </c>
      <c r="L7" s="189">
        <v>2027</v>
      </c>
    </row>
    <row r="8" spans="2:14" ht="11.25" customHeight="1" x14ac:dyDescent="0.25">
      <c r="B8" s="190" t="s">
        <v>107</v>
      </c>
      <c r="C8" s="191" t="s">
        <v>106</v>
      </c>
      <c r="D8" s="192">
        <f t="shared" ref="D8:D58" si="0">F8+G8+H8+I8</f>
        <v>16400.59</v>
      </c>
      <c r="E8" s="192" t="s">
        <v>147</v>
      </c>
      <c r="F8" s="193">
        <f t="shared" ref="F8:L8" si="1">F9+F53</f>
        <v>10857.59</v>
      </c>
      <c r="G8" s="194">
        <f t="shared" si="1"/>
        <v>2105</v>
      </c>
      <c r="H8" s="194">
        <f t="shared" si="1"/>
        <v>1815</v>
      </c>
      <c r="I8" s="194">
        <f t="shared" si="1"/>
        <v>1623</v>
      </c>
      <c r="J8" s="194">
        <f t="shared" si="1"/>
        <v>6749</v>
      </c>
      <c r="K8" s="194">
        <f t="shared" si="1"/>
        <v>6761</v>
      </c>
      <c r="L8" s="194">
        <f t="shared" si="1"/>
        <v>6773</v>
      </c>
    </row>
    <row r="9" spans="2:14" ht="11.25" customHeight="1" x14ac:dyDescent="0.25">
      <c r="B9" s="195"/>
      <c r="C9" s="191" t="s">
        <v>68</v>
      </c>
      <c r="D9" s="192">
        <f t="shared" si="0"/>
        <v>7992</v>
      </c>
      <c r="E9" s="192" t="s">
        <v>147</v>
      </c>
      <c r="F9" s="194">
        <f>F10+F14+F17+F48+F45+F51</f>
        <v>2449</v>
      </c>
      <c r="G9" s="194">
        <f t="shared" ref="G9:L9" si="2">G10+G14+G17+G48+G45+G51</f>
        <v>2105</v>
      </c>
      <c r="H9" s="194">
        <f t="shared" si="2"/>
        <v>1815</v>
      </c>
      <c r="I9" s="194">
        <f t="shared" si="2"/>
        <v>1623</v>
      </c>
      <c r="J9" s="194">
        <f t="shared" si="2"/>
        <v>6749</v>
      </c>
      <c r="K9" s="194">
        <f t="shared" si="2"/>
        <v>6761</v>
      </c>
      <c r="L9" s="194">
        <f t="shared" si="2"/>
        <v>6773</v>
      </c>
    </row>
    <row r="10" spans="2:14" ht="11.25" customHeight="1" x14ac:dyDescent="0.25">
      <c r="B10" s="196" t="s">
        <v>4</v>
      </c>
      <c r="C10" s="191" t="s">
        <v>43</v>
      </c>
      <c r="D10" s="192">
        <f t="shared" si="0"/>
        <v>1529</v>
      </c>
      <c r="E10" s="192" t="s">
        <v>147</v>
      </c>
      <c r="F10" s="191">
        <f t="shared" ref="F10:L10" si="3">F11+F12+F13</f>
        <v>443</v>
      </c>
      <c r="G10" s="191">
        <f t="shared" si="3"/>
        <v>418</v>
      </c>
      <c r="H10" s="191">
        <f t="shared" si="3"/>
        <v>394</v>
      </c>
      <c r="I10" s="191">
        <f t="shared" si="3"/>
        <v>274</v>
      </c>
      <c r="J10" s="191">
        <f t="shared" si="3"/>
        <v>1224</v>
      </c>
      <c r="K10" s="191">
        <f t="shared" si="3"/>
        <v>1265</v>
      </c>
      <c r="L10" s="191">
        <f t="shared" si="3"/>
        <v>1306</v>
      </c>
    </row>
    <row r="11" spans="2:14" ht="11.25" customHeight="1" x14ac:dyDescent="0.25">
      <c r="B11" s="197" t="s">
        <v>6</v>
      </c>
      <c r="C11" s="185" t="s">
        <v>5</v>
      </c>
      <c r="D11" s="186">
        <f t="shared" si="0"/>
        <v>325</v>
      </c>
      <c r="E11" s="186" t="s">
        <v>147</v>
      </c>
      <c r="F11" s="185">
        <v>82</v>
      </c>
      <c r="G11" s="185">
        <v>81</v>
      </c>
      <c r="H11" s="185">
        <v>81</v>
      </c>
      <c r="I11" s="185">
        <v>81</v>
      </c>
      <c r="J11" s="185">
        <v>345</v>
      </c>
      <c r="K11" s="185">
        <v>356</v>
      </c>
      <c r="L11" s="198">
        <v>366</v>
      </c>
    </row>
    <row r="12" spans="2:14" ht="21" customHeight="1" x14ac:dyDescent="0.25">
      <c r="B12" s="197" t="s">
        <v>7</v>
      </c>
      <c r="C12" s="199" t="s">
        <v>58</v>
      </c>
      <c r="D12" s="186">
        <f t="shared" si="0"/>
        <v>1204</v>
      </c>
      <c r="E12" s="186" t="s">
        <v>147</v>
      </c>
      <c r="F12" s="185">
        <v>361</v>
      </c>
      <c r="G12" s="185">
        <v>337</v>
      </c>
      <c r="H12" s="185">
        <v>313</v>
      </c>
      <c r="I12" s="185">
        <v>193</v>
      </c>
      <c r="J12" s="185">
        <v>879</v>
      </c>
      <c r="K12" s="185">
        <v>909</v>
      </c>
      <c r="L12" s="185">
        <v>940</v>
      </c>
      <c r="N12" s="2"/>
    </row>
    <row r="13" spans="2:14" ht="16.5" customHeight="1" x14ac:dyDescent="0.25">
      <c r="B13" s="197" t="s">
        <v>140</v>
      </c>
      <c r="C13" s="199" t="s">
        <v>141</v>
      </c>
      <c r="D13" s="186">
        <f t="shared" si="0"/>
        <v>0</v>
      </c>
      <c r="E13" s="186" t="s">
        <v>147</v>
      </c>
      <c r="F13" s="185">
        <v>0</v>
      </c>
      <c r="G13" s="185">
        <v>0</v>
      </c>
      <c r="H13" s="185">
        <v>0</v>
      </c>
      <c r="I13" s="185">
        <v>0</v>
      </c>
      <c r="J13" s="185">
        <v>0</v>
      </c>
      <c r="K13" s="185">
        <v>0</v>
      </c>
      <c r="L13" s="185">
        <v>0</v>
      </c>
      <c r="N13" s="2"/>
    </row>
    <row r="14" spans="2:14" ht="11.25" customHeight="1" x14ac:dyDescent="0.25">
      <c r="B14" s="200" t="s">
        <v>8</v>
      </c>
      <c r="C14" s="201" t="s">
        <v>62</v>
      </c>
      <c r="D14" s="192">
        <f t="shared" si="0"/>
        <v>3485.6</v>
      </c>
      <c r="E14" s="192" t="s">
        <v>147</v>
      </c>
      <c r="F14" s="202">
        <f t="shared" ref="F14:L14" si="4">F15+F16</f>
        <v>922</v>
      </c>
      <c r="G14" s="202">
        <f t="shared" si="4"/>
        <v>896</v>
      </c>
      <c r="H14" s="202">
        <f t="shared" si="4"/>
        <v>868</v>
      </c>
      <c r="I14" s="203">
        <f t="shared" si="4"/>
        <v>799.6</v>
      </c>
      <c r="J14" s="203">
        <f t="shared" si="4"/>
        <v>3113.6</v>
      </c>
      <c r="K14" s="203">
        <f t="shared" si="4"/>
        <v>3129.6</v>
      </c>
      <c r="L14" s="203">
        <f t="shared" si="4"/>
        <v>3145.6</v>
      </c>
    </row>
    <row r="15" spans="2:14" ht="21" customHeight="1" x14ac:dyDescent="0.25">
      <c r="B15" s="204" t="s">
        <v>9</v>
      </c>
      <c r="C15" s="205" t="s">
        <v>103</v>
      </c>
      <c r="D15" s="186">
        <f t="shared" si="0"/>
        <v>2081.6</v>
      </c>
      <c r="E15" s="186" t="s">
        <v>147</v>
      </c>
      <c r="F15" s="185">
        <v>550</v>
      </c>
      <c r="G15" s="185">
        <v>542</v>
      </c>
      <c r="H15" s="185">
        <v>520</v>
      </c>
      <c r="I15" s="185">
        <v>469.6</v>
      </c>
      <c r="J15" s="185">
        <v>2098.6</v>
      </c>
      <c r="K15" s="185">
        <v>2110.6</v>
      </c>
      <c r="L15" s="206">
        <v>2122.6</v>
      </c>
    </row>
    <row r="16" spans="2:14" ht="21" customHeight="1" x14ac:dyDescent="0.25">
      <c r="B16" s="204" t="s">
        <v>10</v>
      </c>
      <c r="C16" s="207" t="s">
        <v>104</v>
      </c>
      <c r="D16" s="186">
        <f t="shared" si="0"/>
        <v>1404</v>
      </c>
      <c r="E16" s="186" t="s">
        <v>147</v>
      </c>
      <c r="F16" s="185">
        <v>372</v>
      </c>
      <c r="G16" s="185">
        <v>354</v>
      </c>
      <c r="H16" s="185">
        <v>348</v>
      </c>
      <c r="I16" s="185">
        <v>330</v>
      </c>
      <c r="J16" s="185">
        <v>1015</v>
      </c>
      <c r="K16" s="185">
        <v>1019</v>
      </c>
      <c r="L16" s="198">
        <v>1023</v>
      </c>
    </row>
    <row r="17" spans="2:14" ht="11.25" customHeight="1" x14ac:dyDescent="0.25">
      <c r="B17" s="204"/>
      <c r="C17" s="208" t="s">
        <v>57</v>
      </c>
      <c r="D17" s="191">
        <f t="shared" ref="D17" si="5">D18+D19+D29+D34+D35+D36+D37+D41</f>
        <v>2578.4</v>
      </c>
      <c r="E17" s="191">
        <f t="shared" ref="E17" si="6">E18+E19+E29+E34+E35+E36+E37+E41</f>
        <v>0</v>
      </c>
      <c r="F17" s="191">
        <f t="shared" ref="F17" si="7">F18+F19+F29+F34+F35+F36+F37+F41</f>
        <v>795</v>
      </c>
      <c r="G17" s="191">
        <f t="shared" ref="G17" si="8">G18+G19+G29+G34+G35+G36+G37+G41</f>
        <v>731</v>
      </c>
      <c r="H17" s="191">
        <f t="shared" ref="H17" si="9">H18+H19+H29+H34+H35+H36+H37+H41</f>
        <v>553</v>
      </c>
      <c r="I17" s="191">
        <f t="shared" ref="I17" si="10">I18+I19+I29+I34+I35+I36+I37+I41</f>
        <v>499.4</v>
      </c>
      <c r="J17" s="191">
        <f t="shared" ref="J17:K17" si="11">J18+J19+J29+J34+J35+J36+J37+J41</f>
        <v>2171.4</v>
      </c>
      <c r="K17" s="191">
        <f t="shared" si="11"/>
        <v>2126.4</v>
      </c>
      <c r="L17" s="191">
        <f>L18+L19+L29+L34+L35+L36+L37+L41</f>
        <v>2081.4</v>
      </c>
    </row>
    <row r="18" spans="2:14" ht="11.25" customHeight="1" x14ac:dyDescent="0.25">
      <c r="B18" s="209" t="s">
        <v>3</v>
      </c>
      <c r="C18" s="210" t="s">
        <v>2</v>
      </c>
      <c r="D18" s="192">
        <f t="shared" si="0"/>
        <v>13</v>
      </c>
      <c r="E18" s="192" t="s">
        <v>147</v>
      </c>
      <c r="F18" s="185">
        <v>3</v>
      </c>
      <c r="G18" s="185">
        <v>4</v>
      </c>
      <c r="H18" s="185">
        <v>3</v>
      </c>
      <c r="I18" s="185">
        <v>3</v>
      </c>
      <c r="J18" s="185">
        <v>13</v>
      </c>
      <c r="K18" s="185">
        <v>13</v>
      </c>
      <c r="L18" s="185">
        <v>13</v>
      </c>
      <c r="N18" s="2"/>
    </row>
    <row r="19" spans="2:14" ht="11.25" customHeight="1" x14ac:dyDescent="0.25">
      <c r="B19" s="200" t="s">
        <v>22</v>
      </c>
      <c r="C19" s="191" t="s">
        <v>44</v>
      </c>
      <c r="D19" s="192">
        <f t="shared" si="0"/>
        <v>467</v>
      </c>
      <c r="E19" s="192" t="s">
        <v>147</v>
      </c>
      <c r="F19" s="191">
        <f t="shared" ref="F19:L19" si="12">F20+F23+F27+F28</f>
        <v>138</v>
      </c>
      <c r="G19" s="191">
        <f t="shared" si="12"/>
        <v>138</v>
      </c>
      <c r="H19" s="191">
        <f t="shared" si="12"/>
        <v>97</v>
      </c>
      <c r="I19" s="191">
        <f t="shared" si="12"/>
        <v>94</v>
      </c>
      <c r="J19" s="191">
        <f t="shared" si="12"/>
        <v>473</v>
      </c>
      <c r="K19" s="191">
        <f t="shared" si="12"/>
        <v>483</v>
      </c>
      <c r="L19" s="191">
        <f t="shared" si="12"/>
        <v>493</v>
      </c>
    </row>
    <row r="20" spans="2:14" ht="11.25" customHeight="1" x14ac:dyDescent="0.25">
      <c r="B20" s="204" t="s">
        <v>11</v>
      </c>
      <c r="C20" s="185" t="s">
        <v>45</v>
      </c>
      <c r="D20" s="186">
        <f t="shared" si="0"/>
        <v>280</v>
      </c>
      <c r="E20" s="186" t="s">
        <v>147</v>
      </c>
      <c r="F20" s="185">
        <f t="shared" ref="F20:L20" si="13">F21+F22</f>
        <v>90</v>
      </c>
      <c r="G20" s="185">
        <f t="shared" si="13"/>
        <v>90</v>
      </c>
      <c r="H20" s="185">
        <f t="shared" si="13"/>
        <v>50</v>
      </c>
      <c r="I20" s="185">
        <f t="shared" si="13"/>
        <v>50</v>
      </c>
      <c r="J20" s="185">
        <f t="shared" si="13"/>
        <v>287</v>
      </c>
      <c r="K20" s="185">
        <f t="shared" si="13"/>
        <v>294</v>
      </c>
      <c r="L20" s="185">
        <f t="shared" si="13"/>
        <v>301</v>
      </c>
    </row>
    <row r="21" spans="2:14" ht="11.25" customHeight="1" x14ac:dyDescent="0.25">
      <c r="B21" s="204" t="s">
        <v>12</v>
      </c>
      <c r="C21" s="211" t="s">
        <v>46</v>
      </c>
      <c r="D21" s="186">
        <f t="shared" si="0"/>
        <v>80</v>
      </c>
      <c r="E21" s="186" t="s">
        <v>147</v>
      </c>
      <c r="F21" s="185">
        <v>20</v>
      </c>
      <c r="G21" s="185">
        <v>20</v>
      </c>
      <c r="H21" s="185">
        <v>20</v>
      </c>
      <c r="I21" s="185">
        <v>20</v>
      </c>
      <c r="J21" s="185">
        <v>82</v>
      </c>
      <c r="K21" s="185">
        <v>84</v>
      </c>
      <c r="L21" s="185">
        <v>86</v>
      </c>
      <c r="N21" s="2"/>
    </row>
    <row r="22" spans="2:14" ht="11.25" customHeight="1" x14ac:dyDescent="0.25">
      <c r="B22" s="204" t="s">
        <v>13</v>
      </c>
      <c r="C22" s="211" t="s">
        <v>47</v>
      </c>
      <c r="D22" s="186">
        <f t="shared" si="0"/>
        <v>200</v>
      </c>
      <c r="E22" s="186" t="s">
        <v>147</v>
      </c>
      <c r="F22" s="185">
        <v>70</v>
      </c>
      <c r="G22" s="185">
        <v>70</v>
      </c>
      <c r="H22" s="185">
        <v>30</v>
      </c>
      <c r="I22" s="185">
        <v>30</v>
      </c>
      <c r="J22" s="185">
        <v>205</v>
      </c>
      <c r="K22" s="185">
        <v>210</v>
      </c>
      <c r="L22" s="185">
        <v>215</v>
      </c>
      <c r="N22" s="2"/>
    </row>
    <row r="23" spans="2:14" ht="11.25" customHeight="1" x14ac:dyDescent="0.25">
      <c r="B23" s="204" t="s">
        <v>14</v>
      </c>
      <c r="C23" s="185" t="s">
        <v>48</v>
      </c>
      <c r="D23" s="186">
        <f t="shared" si="0"/>
        <v>145</v>
      </c>
      <c r="E23" s="186" t="s">
        <v>147</v>
      </c>
      <c r="F23" s="185">
        <f t="shared" ref="F23:L23" si="14">F24+F25+F26</f>
        <v>37</v>
      </c>
      <c r="G23" s="185">
        <f t="shared" si="14"/>
        <v>37</v>
      </c>
      <c r="H23" s="185">
        <f t="shared" si="14"/>
        <v>37</v>
      </c>
      <c r="I23" s="185">
        <f t="shared" si="14"/>
        <v>34</v>
      </c>
      <c r="J23" s="185">
        <f t="shared" si="14"/>
        <v>149</v>
      </c>
      <c r="K23" s="185">
        <f t="shared" si="14"/>
        <v>152</v>
      </c>
      <c r="L23" s="185">
        <f t="shared" si="14"/>
        <v>155</v>
      </c>
      <c r="N23" s="2"/>
    </row>
    <row r="24" spans="2:14" ht="11.25" customHeight="1" x14ac:dyDescent="0.25">
      <c r="B24" s="204" t="s">
        <v>15</v>
      </c>
      <c r="C24" s="211" t="s">
        <v>49</v>
      </c>
      <c r="D24" s="186">
        <f t="shared" si="0"/>
        <v>100</v>
      </c>
      <c r="E24" s="186" t="s">
        <v>147</v>
      </c>
      <c r="F24" s="185">
        <v>25</v>
      </c>
      <c r="G24" s="185">
        <v>25</v>
      </c>
      <c r="H24" s="185">
        <v>25</v>
      </c>
      <c r="I24" s="185">
        <v>25</v>
      </c>
      <c r="J24" s="185">
        <v>102</v>
      </c>
      <c r="K24" s="185">
        <v>104</v>
      </c>
      <c r="L24" s="185">
        <v>106</v>
      </c>
      <c r="N24" s="2"/>
    </row>
    <row r="25" spans="2:14" ht="11.25" customHeight="1" x14ac:dyDescent="0.25">
      <c r="B25" s="204" t="s">
        <v>16</v>
      </c>
      <c r="C25" s="211" t="s">
        <v>50</v>
      </c>
      <c r="D25" s="186">
        <f t="shared" si="0"/>
        <v>5</v>
      </c>
      <c r="E25" s="186" t="s">
        <v>147</v>
      </c>
      <c r="F25" s="185">
        <v>2</v>
      </c>
      <c r="G25" s="185">
        <v>1</v>
      </c>
      <c r="H25" s="185">
        <v>1</v>
      </c>
      <c r="I25" s="185">
        <v>1</v>
      </c>
      <c r="J25" s="185">
        <v>6</v>
      </c>
      <c r="K25" s="185">
        <v>6</v>
      </c>
      <c r="L25" s="185">
        <v>6</v>
      </c>
      <c r="N25" s="2"/>
    </row>
    <row r="26" spans="2:14" ht="11.25" customHeight="1" x14ac:dyDescent="0.25">
      <c r="B26" s="204" t="s">
        <v>17</v>
      </c>
      <c r="C26" s="211" t="s">
        <v>51</v>
      </c>
      <c r="D26" s="186">
        <f t="shared" si="0"/>
        <v>40</v>
      </c>
      <c r="E26" s="186" t="s">
        <v>147</v>
      </c>
      <c r="F26" s="185">
        <v>10</v>
      </c>
      <c r="G26" s="185">
        <v>11</v>
      </c>
      <c r="H26" s="185">
        <v>11</v>
      </c>
      <c r="I26" s="185">
        <v>8</v>
      </c>
      <c r="J26" s="185">
        <v>41</v>
      </c>
      <c r="K26" s="185">
        <v>42</v>
      </c>
      <c r="L26" s="185">
        <v>43</v>
      </c>
      <c r="N26" s="2"/>
    </row>
    <row r="27" spans="2:14" ht="11.25" customHeight="1" x14ac:dyDescent="0.25">
      <c r="B27" s="204" t="s">
        <v>20</v>
      </c>
      <c r="C27" s="185" t="s">
        <v>18</v>
      </c>
      <c r="D27" s="186">
        <f t="shared" si="0"/>
        <v>12</v>
      </c>
      <c r="E27" s="186" t="s">
        <v>147</v>
      </c>
      <c r="F27" s="185">
        <v>3</v>
      </c>
      <c r="G27" s="185">
        <v>3</v>
      </c>
      <c r="H27" s="185">
        <v>3</v>
      </c>
      <c r="I27" s="185">
        <v>3</v>
      </c>
      <c r="J27" s="185">
        <v>12</v>
      </c>
      <c r="K27" s="185">
        <v>12</v>
      </c>
      <c r="L27" s="185">
        <v>12</v>
      </c>
    </row>
    <row r="28" spans="2:14" ht="11.25" customHeight="1" x14ac:dyDescent="0.25">
      <c r="B28" s="204" t="s">
        <v>21</v>
      </c>
      <c r="C28" s="185" t="s">
        <v>19</v>
      </c>
      <c r="D28" s="186">
        <f t="shared" si="0"/>
        <v>30</v>
      </c>
      <c r="E28" s="186" t="s">
        <v>147</v>
      </c>
      <c r="F28" s="185">
        <v>8</v>
      </c>
      <c r="G28" s="185">
        <v>8</v>
      </c>
      <c r="H28" s="185">
        <v>7</v>
      </c>
      <c r="I28" s="185">
        <v>7</v>
      </c>
      <c r="J28" s="185">
        <v>25</v>
      </c>
      <c r="K28" s="185">
        <v>25</v>
      </c>
      <c r="L28" s="185">
        <v>25</v>
      </c>
    </row>
    <row r="29" spans="2:14" ht="11.25" customHeight="1" x14ac:dyDescent="0.25">
      <c r="B29" s="200">
        <v>16.02</v>
      </c>
      <c r="C29" s="191" t="s">
        <v>55</v>
      </c>
      <c r="D29" s="192">
        <f t="shared" si="0"/>
        <v>240</v>
      </c>
      <c r="E29" s="192" t="s">
        <v>147</v>
      </c>
      <c r="F29" s="191">
        <f t="shared" ref="F29:L29" si="15">F30</f>
        <v>65</v>
      </c>
      <c r="G29" s="191">
        <f t="shared" si="15"/>
        <v>55</v>
      </c>
      <c r="H29" s="191">
        <f t="shared" si="15"/>
        <v>59</v>
      </c>
      <c r="I29" s="191">
        <f t="shared" si="15"/>
        <v>61</v>
      </c>
      <c r="J29" s="191">
        <f t="shared" si="15"/>
        <v>192</v>
      </c>
      <c r="K29" s="191">
        <f t="shared" si="15"/>
        <v>194</v>
      </c>
      <c r="L29" s="191">
        <f t="shared" si="15"/>
        <v>196</v>
      </c>
    </row>
    <row r="30" spans="2:14" ht="11.25" customHeight="1" x14ac:dyDescent="0.25">
      <c r="B30" s="197" t="s">
        <v>23</v>
      </c>
      <c r="C30" s="185" t="s">
        <v>52</v>
      </c>
      <c r="D30" s="186">
        <f t="shared" si="0"/>
        <v>240</v>
      </c>
      <c r="E30" s="186" t="s">
        <v>147</v>
      </c>
      <c r="F30" s="185">
        <f>F31+F32+F33</f>
        <v>65</v>
      </c>
      <c r="G30" s="185">
        <f t="shared" ref="G30:L30" si="16">G31+G32+G33</f>
        <v>55</v>
      </c>
      <c r="H30" s="185">
        <f t="shared" si="16"/>
        <v>59</v>
      </c>
      <c r="I30" s="185">
        <f t="shared" si="16"/>
        <v>61</v>
      </c>
      <c r="J30" s="185">
        <f t="shared" si="16"/>
        <v>192</v>
      </c>
      <c r="K30" s="185">
        <f t="shared" si="16"/>
        <v>194</v>
      </c>
      <c r="L30" s="185">
        <f t="shared" si="16"/>
        <v>196</v>
      </c>
    </row>
    <row r="31" spans="2:14" ht="11.25" customHeight="1" x14ac:dyDescent="0.25">
      <c r="B31" s="197" t="s">
        <v>24</v>
      </c>
      <c r="C31" s="207" t="s">
        <v>115</v>
      </c>
      <c r="D31" s="186">
        <f t="shared" si="0"/>
        <v>193</v>
      </c>
      <c r="E31" s="186" t="s">
        <v>147</v>
      </c>
      <c r="F31" s="185">
        <v>52</v>
      </c>
      <c r="G31" s="185">
        <v>42</v>
      </c>
      <c r="H31" s="185">
        <v>48</v>
      </c>
      <c r="I31" s="185">
        <v>51</v>
      </c>
      <c r="J31" s="185">
        <v>145</v>
      </c>
      <c r="K31" s="185">
        <v>147</v>
      </c>
      <c r="L31" s="185">
        <v>149</v>
      </c>
    </row>
    <row r="32" spans="2:14" ht="11.25" customHeight="1" x14ac:dyDescent="0.25">
      <c r="B32" s="197" t="s">
        <v>25</v>
      </c>
      <c r="C32" s="207" t="s">
        <v>116</v>
      </c>
      <c r="D32" s="186">
        <f t="shared" si="0"/>
        <v>45</v>
      </c>
      <c r="E32" s="186" t="s">
        <v>147</v>
      </c>
      <c r="F32" s="185">
        <v>12</v>
      </c>
      <c r="G32" s="185">
        <v>12</v>
      </c>
      <c r="H32" s="185">
        <v>11</v>
      </c>
      <c r="I32" s="185">
        <v>10</v>
      </c>
      <c r="J32" s="185">
        <v>45</v>
      </c>
      <c r="K32" s="185">
        <v>45</v>
      </c>
      <c r="L32" s="185">
        <v>45</v>
      </c>
    </row>
    <row r="33" spans="2:12" ht="11.25" customHeight="1" x14ac:dyDescent="0.25">
      <c r="B33" s="197" t="s">
        <v>113</v>
      </c>
      <c r="C33" s="207" t="s">
        <v>114</v>
      </c>
      <c r="D33" s="186">
        <f t="shared" si="0"/>
        <v>2</v>
      </c>
      <c r="E33" s="186" t="s">
        <v>147</v>
      </c>
      <c r="F33" s="185">
        <v>1</v>
      </c>
      <c r="G33" s="185">
        <v>1</v>
      </c>
      <c r="H33" s="185">
        <v>0</v>
      </c>
      <c r="I33" s="185">
        <v>0</v>
      </c>
      <c r="J33" s="185">
        <v>2</v>
      </c>
      <c r="K33" s="185">
        <v>2</v>
      </c>
      <c r="L33" s="185">
        <v>2</v>
      </c>
    </row>
    <row r="34" spans="2:12" ht="11.25" customHeight="1" x14ac:dyDescent="0.25">
      <c r="B34" s="212" t="s">
        <v>27</v>
      </c>
      <c r="C34" s="213" t="s">
        <v>26</v>
      </c>
      <c r="D34" s="192">
        <f t="shared" si="0"/>
        <v>100</v>
      </c>
      <c r="E34" s="192" t="s">
        <v>147</v>
      </c>
      <c r="F34" s="191">
        <v>25</v>
      </c>
      <c r="G34" s="191">
        <v>25</v>
      </c>
      <c r="H34" s="191">
        <v>25</v>
      </c>
      <c r="I34" s="191">
        <v>25</v>
      </c>
      <c r="J34" s="191">
        <v>102</v>
      </c>
      <c r="K34" s="191">
        <v>104</v>
      </c>
      <c r="L34" s="191">
        <v>106</v>
      </c>
    </row>
    <row r="35" spans="2:12" ht="11.25" customHeight="1" x14ac:dyDescent="0.25">
      <c r="B35" s="214" t="s">
        <v>138</v>
      </c>
      <c r="C35" s="213" t="s">
        <v>139</v>
      </c>
      <c r="D35" s="192">
        <f t="shared" si="0"/>
        <v>1</v>
      </c>
      <c r="E35" s="192" t="s">
        <v>147</v>
      </c>
      <c r="F35" s="191">
        <v>1</v>
      </c>
      <c r="G35" s="191">
        <v>0</v>
      </c>
      <c r="H35" s="191">
        <v>0</v>
      </c>
      <c r="I35" s="191">
        <v>0</v>
      </c>
      <c r="J35" s="191">
        <v>1</v>
      </c>
      <c r="K35" s="191">
        <v>1</v>
      </c>
      <c r="L35" s="191">
        <v>1</v>
      </c>
    </row>
    <row r="36" spans="2:12" ht="11.25" customHeight="1" x14ac:dyDescent="0.25">
      <c r="B36" s="215" t="s">
        <v>29</v>
      </c>
      <c r="C36" s="216" t="s">
        <v>28</v>
      </c>
      <c r="D36" s="192">
        <f t="shared" si="0"/>
        <v>2</v>
      </c>
      <c r="E36" s="192" t="s">
        <v>147</v>
      </c>
      <c r="F36" s="191">
        <v>1</v>
      </c>
      <c r="G36" s="191">
        <v>1</v>
      </c>
      <c r="H36" s="191">
        <v>0</v>
      </c>
      <c r="I36" s="191">
        <v>0</v>
      </c>
      <c r="J36" s="191">
        <v>2</v>
      </c>
      <c r="K36" s="191">
        <v>2</v>
      </c>
      <c r="L36" s="191">
        <v>2</v>
      </c>
    </row>
    <row r="37" spans="2:12" ht="11.25" customHeight="1" x14ac:dyDescent="0.25">
      <c r="B37" s="215" t="s">
        <v>34</v>
      </c>
      <c r="C37" s="216" t="s">
        <v>53</v>
      </c>
      <c r="D37" s="192">
        <f t="shared" si="0"/>
        <v>1422</v>
      </c>
      <c r="E37" s="192" t="s">
        <v>147</v>
      </c>
      <c r="F37" s="191">
        <f t="shared" ref="F37:L37" si="17">F38+F39+F40</f>
        <v>478</v>
      </c>
      <c r="G37" s="191">
        <f t="shared" si="17"/>
        <v>424</v>
      </c>
      <c r="H37" s="191">
        <f t="shared" si="17"/>
        <v>286</v>
      </c>
      <c r="I37" s="191">
        <f t="shared" si="17"/>
        <v>234</v>
      </c>
      <c r="J37" s="191">
        <f t="shared" si="17"/>
        <v>1075</v>
      </c>
      <c r="K37" s="191">
        <f t="shared" si="17"/>
        <v>1016</v>
      </c>
      <c r="L37" s="191">
        <f t="shared" si="17"/>
        <v>957</v>
      </c>
    </row>
    <row r="38" spans="2:12" ht="11.25" customHeight="1" x14ac:dyDescent="0.25">
      <c r="B38" s="217" t="s">
        <v>31</v>
      </c>
      <c r="C38" s="218" t="s">
        <v>59</v>
      </c>
      <c r="D38" s="186">
        <f t="shared" si="0"/>
        <v>1400</v>
      </c>
      <c r="E38" s="186" t="s">
        <v>147</v>
      </c>
      <c r="F38" s="185">
        <v>467</v>
      </c>
      <c r="G38" s="185">
        <v>413</v>
      </c>
      <c r="H38" s="185">
        <v>286</v>
      </c>
      <c r="I38" s="185">
        <v>234</v>
      </c>
      <c r="J38" s="185">
        <v>1053</v>
      </c>
      <c r="K38" s="185">
        <v>994</v>
      </c>
      <c r="L38" s="185">
        <v>935</v>
      </c>
    </row>
    <row r="39" spans="2:12" ht="11.25" customHeight="1" x14ac:dyDescent="0.25">
      <c r="B39" s="217" t="s">
        <v>32</v>
      </c>
      <c r="C39" s="219" t="s">
        <v>60</v>
      </c>
      <c r="D39" s="186">
        <f t="shared" si="0"/>
        <v>2</v>
      </c>
      <c r="E39" s="186" t="s">
        <v>147</v>
      </c>
      <c r="F39" s="185">
        <v>1</v>
      </c>
      <c r="G39" s="185">
        <v>1</v>
      </c>
      <c r="H39" s="185">
        <v>0</v>
      </c>
      <c r="I39" s="185">
        <v>0</v>
      </c>
      <c r="J39" s="185">
        <v>2</v>
      </c>
      <c r="K39" s="185">
        <v>2</v>
      </c>
      <c r="L39" s="185">
        <v>2</v>
      </c>
    </row>
    <row r="40" spans="2:12" ht="11.25" customHeight="1" x14ac:dyDescent="0.25">
      <c r="B40" s="217" t="s">
        <v>33</v>
      </c>
      <c r="C40" s="218" t="s">
        <v>30</v>
      </c>
      <c r="D40" s="186">
        <f t="shared" si="0"/>
        <v>20</v>
      </c>
      <c r="E40" s="186" t="s">
        <v>147</v>
      </c>
      <c r="F40" s="185">
        <v>10</v>
      </c>
      <c r="G40" s="185">
        <v>10</v>
      </c>
      <c r="H40" s="185">
        <v>0</v>
      </c>
      <c r="I40" s="185">
        <v>0</v>
      </c>
      <c r="J40" s="185">
        <v>20</v>
      </c>
      <c r="K40" s="185">
        <v>20</v>
      </c>
      <c r="L40" s="185">
        <v>20</v>
      </c>
    </row>
    <row r="41" spans="2:12" ht="11.25" customHeight="1" x14ac:dyDescent="0.25">
      <c r="B41" s="215">
        <v>36.020000000000003</v>
      </c>
      <c r="C41" s="213" t="s">
        <v>117</v>
      </c>
      <c r="D41" s="192">
        <f t="shared" si="0"/>
        <v>333.4</v>
      </c>
      <c r="E41" s="192" t="s">
        <v>147</v>
      </c>
      <c r="F41" s="191">
        <f>F42+F43+F44</f>
        <v>84</v>
      </c>
      <c r="G41" s="191">
        <f t="shared" ref="G41:L41" si="18">G42+G43+G44</f>
        <v>84</v>
      </c>
      <c r="H41" s="191">
        <f t="shared" si="18"/>
        <v>83</v>
      </c>
      <c r="I41" s="191">
        <f t="shared" si="18"/>
        <v>82.4</v>
      </c>
      <c r="J41" s="191">
        <f t="shared" si="18"/>
        <v>313.39999999999998</v>
      </c>
      <c r="K41" s="191">
        <f t="shared" si="18"/>
        <v>313.39999999999998</v>
      </c>
      <c r="L41" s="191">
        <f t="shared" si="18"/>
        <v>313.39999999999998</v>
      </c>
    </row>
    <row r="42" spans="2:12" ht="11.25" customHeight="1" x14ac:dyDescent="0.25">
      <c r="B42" s="217" t="s">
        <v>125</v>
      </c>
      <c r="C42" s="218" t="s">
        <v>124</v>
      </c>
      <c r="D42" s="186">
        <f t="shared" si="0"/>
        <v>80</v>
      </c>
      <c r="E42" s="186" t="s">
        <v>147</v>
      </c>
      <c r="F42" s="185">
        <v>20</v>
      </c>
      <c r="G42" s="185">
        <v>20</v>
      </c>
      <c r="H42" s="185">
        <v>20</v>
      </c>
      <c r="I42" s="185">
        <v>20</v>
      </c>
      <c r="J42" s="185">
        <v>80</v>
      </c>
      <c r="K42" s="185">
        <v>80</v>
      </c>
      <c r="L42" s="185">
        <v>80</v>
      </c>
    </row>
    <row r="43" spans="2:12" ht="11.25" customHeight="1" x14ac:dyDescent="0.25">
      <c r="B43" s="217" t="s">
        <v>165</v>
      </c>
      <c r="C43" s="218" t="s">
        <v>157</v>
      </c>
      <c r="D43" s="186">
        <f t="shared" si="0"/>
        <v>3</v>
      </c>
      <c r="E43" s="186" t="s">
        <v>147</v>
      </c>
      <c r="F43" s="185">
        <v>1</v>
      </c>
      <c r="G43" s="185">
        <v>1</v>
      </c>
      <c r="H43" s="185">
        <v>1</v>
      </c>
      <c r="I43" s="185">
        <v>0</v>
      </c>
      <c r="J43" s="185">
        <v>3</v>
      </c>
      <c r="K43" s="185">
        <v>3</v>
      </c>
      <c r="L43" s="185">
        <v>3</v>
      </c>
    </row>
    <row r="44" spans="2:12" ht="11.25" customHeight="1" x14ac:dyDescent="0.25">
      <c r="B44" s="217" t="s">
        <v>36</v>
      </c>
      <c r="C44" s="218" t="s">
        <v>35</v>
      </c>
      <c r="D44" s="186">
        <f t="shared" si="0"/>
        <v>250.4</v>
      </c>
      <c r="E44" s="186" t="s">
        <v>147</v>
      </c>
      <c r="F44" s="185">
        <v>63</v>
      </c>
      <c r="G44" s="185">
        <v>63</v>
      </c>
      <c r="H44" s="185">
        <v>62</v>
      </c>
      <c r="I44" s="185">
        <v>62.4</v>
      </c>
      <c r="J44" s="185">
        <v>230.4</v>
      </c>
      <c r="K44" s="185">
        <v>230.4</v>
      </c>
      <c r="L44" s="185">
        <v>230.4</v>
      </c>
    </row>
    <row r="45" spans="2:12" ht="11.25" customHeight="1" x14ac:dyDescent="0.25">
      <c r="B45" s="215" t="s">
        <v>38</v>
      </c>
      <c r="C45" s="216" t="s">
        <v>54</v>
      </c>
      <c r="D45" s="192">
        <f t="shared" si="0"/>
        <v>0</v>
      </c>
      <c r="E45" s="192" t="s">
        <v>147</v>
      </c>
      <c r="F45" s="192">
        <f t="shared" ref="F45:L45" si="19">F46+F47</f>
        <v>0</v>
      </c>
      <c r="G45" s="192">
        <f t="shared" si="19"/>
        <v>0</v>
      </c>
      <c r="H45" s="192">
        <f t="shared" si="19"/>
        <v>0</v>
      </c>
      <c r="I45" s="192">
        <f t="shared" si="19"/>
        <v>0</v>
      </c>
      <c r="J45" s="192">
        <f t="shared" si="19"/>
        <v>0</v>
      </c>
      <c r="K45" s="192">
        <f t="shared" si="19"/>
        <v>0</v>
      </c>
      <c r="L45" s="192">
        <f t="shared" si="19"/>
        <v>0</v>
      </c>
    </row>
    <row r="46" spans="2:12" ht="11.25" customHeight="1" x14ac:dyDescent="0.25">
      <c r="B46" s="217" t="s">
        <v>39</v>
      </c>
      <c r="C46" s="218" t="s">
        <v>37</v>
      </c>
      <c r="D46" s="186">
        <f t="shared" si="0"/>
        <v>0</v>
      </c>
      <c r="E46" s="186" t="s">
        <v>147</v>
      </c>
      <c r="F46" s="185">
        <v>0</v>
      </c>
      <c r="G46" s="185">
        <v>0</v>
      </c>
      <c r="H46" s="185">
        <v>0</v>
      </c>
      <c r="I46" s="185">
        <v>0</v>
      </c>
      <c r="J46" s="185">
        <v>0</v>
      </c>
      <c r="K46" s="185">
        <v>0</v>
      </c>
      <c r="L46" s="185">
        <v>0</v>
      </c>
    </row>
    <row r="47" spans="2:12" ht="11.25" customHeight="1" x14ac:dyDescent="0.25">
      <c r="B47" s="220" t="s">
        <v>40</v>
      </c>
      <c r="C47" s="221" t="s">
        <v>61</v>
      </c>
      <c r="D47" s="186">
        <f t="shared" si="0"/>
        <v>0</v>
      </c>
      <c r="E47" s="186" t="s">
        <v>147</v>
      </c>
      <c r="F47" s="222" t="s">
        <v>147</v>
      </c>
      <c r="G47" s="223">
        <v>0</v>
      </c>
      <c r="H47" s="223">
        <v>0</v>
      </c>
      <c r="I47" s="223">
        <v>0</v>
      </c>
      <c r="J47" s="223">
        <v>0</v>
      </c>
      <c r="K47" s="223">
        <v>0</v>
      </c>
      <c r="L47" s="185">
        <v>0</v>
      </c>
    </row>
    <row r="48" spans="2:12" ht="11.25" customHeight="1" x14ac:dyDescent="0.25">
      <c r="B48" s="215" t="s">
        <v>41</v>
      </c>
      <c r="C48" s="213" t="s">
        <v>56</v>
      </c>
      <c r="D48" s="192">
        <f t="shared" si="0"/>
        <v>239</v>
      </c>
      <c r="E48" s="192" t="s">
        <v>147</v>
      </c>
      <c r="F48" s="191">
        <f>F49+F50</f>
        <v>189</v>
      </c>
      <c r="G48" s="191">
        <f t="shared" ref="G48:L48" si="20">G49+G50</f>
        <v>0</v>
      </c>
      <c r="H48" s="191">
        <f t="shared" si="20"/>
        <v>0</v>
      </c>
      <c r="I48" s="191">
        <f t="shared" si="20"/>
        <v>50</v>
      </c>
      <c r="J48" s="191">
        <f t="shared" si="20"/>
        <v>240</v>
      </c>
      <c r="K48" s="191">
        <f t="shared" si="20"/>
        <v>240</v>
      </c>
      <c r="L48" s="191">
        <f t="shared" si="20"/>
        <v>240</v>
      </c>
    </row>
    <row r="49" spans="2:12" ht="11.25" customHeight="1" x14ac:dyDescent="0.25">
      <c r="B49" s="217" t="s">
        <v>42</v>
      </c>
      <c r="C49" s="218" t="s">
        <v>67</v>
      </c>
      <c r="D49" s="186">
        <f t="shared" si="0"/>
        <v>150</v>
      </c>
      <c r="E49" s="186" t="s">
        <v>147</v>
      </c>
      <c r="F49" s="185">
        <v>100</v>
      </c>
      <c r="G49" s="185">
        <v>0</v>
      </c>
      <c r="H49" s="185">
        <v>0</v>
      </c>
      <c r="I49" s="185">
        <v>50</v>
      </c>
      <c r="J49" s="185">
        <v>150</v>
      </c>
      <c r="K49" s="185">
        <v>150</v>
      </c>
      <c r="L49" s="185">
        <v>150</v>
      </c>
    </row>
    <row r="50" spans="2:12" ht="11.25" customHeight="1" x14ac:dyDescent="0.25">
      <c r="B50" s="217" t="s">
        <v>166</v>
      </c>
      <c r="C50" s="218" t="s">
        <v>167</v>
      </c>
      <c r="D50" s="186">
        <f t="shared" si="0"/>
        <v>89</v>
      </c>
      <c r="E50" s="186" t="s">
        <v>147</v>
      </c>
      <c r="F50" s="185">
        <v>89</v>
      </c>
      <c r="G50" s="185">
        <v>0</v>
      </c>
      <c r="H50" s="185">
        <v>0</v>
      </c>
      <c r="I50" s="185">
        <v>0</v>
      </c>
      <c r="J50" s="185">
        <v>90</v>
      </c>
      <c r="K50" s="185">
        <v>90</v>
      </c>
      <c r="L50" s="185">
        <v>90</v>
      </c>
    </row>
    <row r="51" spans="2:12" ht="11.25" customHeight="1" x14ac:dyDescent="0.25">
      <c r="B51" s="215">
        <v>43.02</v>
      </c>
      <c r="C51" s="213" t="s">
        <v>169</v>
      </c>
      <c r="D51" s="194">
        <f>D52</f>
        <v>160</v>
      </c>
      <c r="E51" s="194">
        <f t="shared" ref="E51:L51" si="21">E52</f>
        <v>0</v>
      </c>
      <c r="F51" s="194">
        <f t="shared" si="21"/>
        <v>100</v>
      </c>
      <c r="G51" s="194">
        <f t="shared" si="21"/>
        <v>60</v>
      </c>
      <c r="H51" s="194">
        <f t="shared" si="21"/>
        <v>0</v>
      </c>
      <c r="I51" s="194">
        <f t="shared" si="21"/>
        <v>0</v>
      </c>
      <c r="J51" s="194">
        <f t="shared" si="21"/>
        <v>0</v>
      </c>
      <c r="K51" s="194">
        <f t="shared" si="21"/>
        <v>0</v>
      </c>
      <c r="L51" s="194">
        <f t="shared" si="21"/>
        <v>0</v>
      </c>
    </row>
    <row r="52" spans="2:12" ht="11.25" customHeight="1" x14ac:dyDescent="0.25">
      <c r="B52" s="217" t="s">
        <v>168</v>
      </c>
      <c r="C52" s="218" t="s">
        <v>176</v>
      </c>
      <c r="D52" s="186">
        <f t="shared" si="0"/>
        <v>160</v>
      </c>
      <c r="E52" s="224">
        <v>0</v>
      </c>
      <c r="F52" s="198">
        <v>100</v>
      </c>
      <c r="G52" s="198">
        <v>60</v>
      </c>
      <c r="H52" s="198">
        <v>0</v>
      </c>
      <c r="I52" s="198">
        <v>0</v>
      </c>
      <c r="J52" s="198">
        <v>0</v>
      </c>
      <c r="K52" s="198">
        <v>0</v>
      </c>
      <c r="L52" s="198">
        <v>0</v>
      </c>
    </row>
    <row r="53" spans="2:12" ht="11.25" customHeight="1" x14ac:dyDescent="0.25">
      <c r="B53" s="195"/>
      <c r="C53" s="191" t="s">
        <v>71</v>
      </c>
      <c r="D53" s="193">
        <f t="shared" si="0"/>
        <v>8408.59</v>
      </c>
      <c r="E53" s="193" t="s">
        <v>147</v>
      </c>
      <c r="F53" s="193">
        <f>F54+F55+F56+F57+F58</f>
        <v>8408.59</v>
      </c>
      <c r="G53" s="194">
        <f t="shared" ref="G53:L53" si="22">G54+G55+G56+G57+G58</f>
        <v>0</v>
      </c>
      <c r="H53" s="194">
        <f t="shared" si="22"/>
        <v>0</v>
      </c>
      <c r="I53" s="194">
        <f t="shared" si="22"/>
        <v>0</v>
      </c>
      <c r="J53" s="194">
        <f t="shared" si="22"/>
        <v>0</v>
      </c>
      <c r="K53" s="194">
        <f t="shared" si="22"/>
        <v>0</v>
      </c>
      <c r="L53" s="194">
        <f t="shared" si="22"/>
        <v>0</v>
      </c>
    </row>
    <row r="54" spans="2:12" ht="11.25" customHeight="1" x14ac:dyDescent="0.25">
      <c r="B54" s="225" t="s">
        <v>70</v>
      </c>
      <c r="C54" s="226" t="s">
        <v>69</v>
      </c>
      <c r="D54" s="186">
        <f t="shared" si="0"/>
        <v>0</v>
      </c>
      <c r="E54" s="186" t="s">
        <v>147</v>
      </c>
      <c r="F54" s="185">
        <v>0</v>
      </c>
      <c r="G54" s="185">
        <v>0</v>
      </c>
      <c r="H54" s="185">
        <v>0</v>
      </c>
      <c r="I54" s="185">
        <v>0</v>
      </c>
      <c r="J54" s="185">
        <v>0</v>
      </c>
      <c r="K54" s="185">
        <v>0</v>
      </c>
      <c r="L54" s="185">
        <v>0</v>
      </c>
    </row>
    <row r="55" spans="2:12" ht="11.25" customHeight="1" x14ac:dyDescent="0.25">
      <c r="B55" s="227" t="s">
        <v>175</v>
      </c>
      <c r="C55" s="228" t="s">
        <v>170</v>
      </c>
      <c r="D55" s="186">
        <f t="shared" si="0"/>
        <v>310</v>
      </c>
      <c r="E55" s="186" t="s">
        <v>147</v>
      </c>
      <c r="F55" s="185">
        <v>310</v>
      </c>
      <c r="G55" s="185">
        <v>0</v>
      </c>
      <c r="H55" s="185">
        <v>0</v>
      </c>
      <c r="I55" s="185">
        <v>0</v>
      </c>
      <c r="J55" s="185">
        <v>0</v>
      </c>
      <c r="K55" s="185">
        <v>0</v>
      </c>
      <c r="L55" s="185">
        <v>0</v>
      </c>
    </row>
    <row r="56" spans="2:12" ht="12" customHeight="1" x14ac:dyDescent="0.25">
      <c r="B56" s="227" t="s">
        <v>136</v>
      </c>
      <c r="C56" s="228" t="s">
        <v>137</v>
      </c>
      <c r="D56" s="186">
        <f t="shared" si="0"/>
        <v>140</v>
      </c>
      <c r="E56" s="186" t="s">
        <v>147</v>
      </c>
      <c r="F56" s="185">
        <v>140</v>
      </c>
      <c r="G56" s="185">
        <v>0</v>
      </c>
      <c r="H56" s="185">
        <v>0</v>
      </c>
      <c r="I56" s="185">
        <v>0</v>
      </c>
      <c r="J56" s="185">
        <v>0</v>
      </c>
      <c r="K56" s="185">
        <v>0</v>
      </c>
      <c r="L56" s="185">
        <v>0</v>
      </c>
    </row>
    <row r="57" spans="2:12" ht="12" customHeight="1" x14ac:dyDescent="0.25">
      <c r="B57" s="227" t="s">
        <v>180</v>
      </c>
      <c r="C57" s="228" t="s">
        <v>181</v>
      </c>
      <c r="D57" s="186">
        <f t="shared" si="0"/>
        <v>5436</v>
      </c>
      <c r="E57" s="186" t="s">
        <v>147</v>
      </c>
      <c r="F57" s="185">
        <v>5436</v>
      </c>
      <c r="G57" s="185">
        <v>0</v>
      </c>
      <c r="H57" s="185">
        <v>0</v>
      </c>
      <c r="I57" s="185">
        <v>0</v>
      </c>
      <c r="J57" s="185">
        <v>0</v>
      </c>
      <c r="K57" s="185">
        <v>0</v>
      </c>
      <c r="L57" s="185">
        <v>0</v>
      </c>
    </row>
    <row r="58" spans="2:12" ht="12" customHeight="1" x14ac:dyDescent="0.25">
      <c r="B58" s="227" t="s">
        <v>171</v>
      </c>
      <c r="C58" s="228" t="s">
        <v>172</v>
      </c>
      <c r="D58" s="186">
        <f t="shared" si="0"/>
        <v>2522.59</v>
      </c>
      <c r="E58" s="186" t="s">
        <v>147</v>
      </c>
      <c r="F58" s="185">
        <v>2522.59</v>
      </c>
      <c r="G58" s="185">
        <v>0</v>
      </c>
      <c r="H58" s="185">
        <v>0</v>
      </c>
      <c r="I58" s="185">
        <v>0</v>
      </c>
      <c r="J58" s="185">
        <v>0</v>
      </c>
      <c r="K58" s="185">
        <v>0</v>
      </c>
      <c r="L58" s="185">
        <v>0</v>
      </c>
    </row>
    <row r="59" spans="2:12" ht="12.75" customHeight="1" x14ac:dyDescent="0.25">
      <c r="B59" s="229">
        <v>49.02</v>
      </c>
      <c r="C59" s="191" t="s">
        <v>72</v>
      </c>
      <c r="D59" s="192">
        <f>F59+G59+H59+I59</f>
        <v>20977.45</v>
      </c>
      <c r="E59" s="203">
        <f>E67+E74+E77+E81+E85+E88+E103+E111+E118+E123+E128+E133+E136+E139+E142+E149</f>
        <v>807.02</v>
      </c>
      <c r="F59" s="203">
        <f>F67+F74+F77+F81+F85+F88+F99+F103+F111+F118+F123+F128+F133+F136+F139+F142+F149</f>
        <v>15434.45</v>
      </c>
      <c r="G59" s="202">
        <f t="shared" ref="G59:L59" si="23">G67+G74+G77+G81+G85+G88+G99+G103+G111+G118+G123+G128+G133+G136+G139+G142+G149</f>
        <v>2105</v>
      </c>
      <c r="H59" s="202">
        <f t="shared" si="23"/>
        <v>1815</v>
      </c>
      <c r="I59" s="202">
        <f t="shared" si="23"/>
        <v>1623</v>
      </c>
      <c r="J59" s="202">
        <f t="shared" si="23"/>
        <v>6749</v>
      </c>
      <c r="K59" s="202">
        <f t="shared" si="23"/>
        <v>6761</v>
      </c>
      <c r="L59" s="202">
        <f t="shared" si="23"/>
        <v>6773</v>
      </c>
    </row>
    <row r="60" spans="2:12" x14ac:dyDescent="0.25">
      <c r="B60" s="185"/>
      <c r="C60" s="191" t="s">
        <v>73</v>
      </c>
      <c r="D60" s="192">
        <f t="shared" ref="D60:D135" si="24">F60+G60+H60+I60</f>
        <v>7992</v>
      </c>
      <c r="E60" s="203">
        <f>E68+E75+E78+E82+E86+E89+E100+E104+E112+E119+E124+E129+E134+E140+E143+E150</f>
        <v>57.13</v>
      </c>
      <c r="F60" s="202">
        <f>F68+F75+F78+F82+F86+F89+F100+F104+F112+F119+F124+F129+F134+F140+F143+F150</f>
        <v>2449</v>
      </c>
      <c r="G60" s="202">
        <f t="shared" ref="G60:L60" si="25">G68+G75+G78+G82+G86+G89+G100+G104+G112+G119+G124+G129+G134+G140+G143+G150</f>
        <v>2105</v>
      </c>
      <c r="H60" s="202">
        <f t="shared" si="25"/>
        <v>1815</v>
      </c>
      <c r="I60" s="202">
        <f t="shared" si="25"/>
        <v>1623</v>
      </c>
      <c r="J60" s="202">
        <f t="shared" si="25"/>
        <v>6749</v>
      </c>
      <c r="K60" s="202">
        <f t="shared" si="25"/>
        <v>6761</v>
      </c>
      <c r="L60" s="202">
        <f t="shared" si="25"/>
        <v>6773</v>
      </c>
    </row>
    <row r="61" spans="2:12" x14ac:dyDescent="0.25">
      <c r="B61" s="185">
        <v>10</v>
      </c>
      <c r="C61" s="185" t="s">
        <v>74</v>
      </c>
      <c r="D61" s="186">
        <f t="shared" si="24"/>
        <v>3281</v>
      </c>
      <c r="E61" s="198">
        <f>E69+E83+E90+E113</f>
        <v>0</v>
      </c>
      <c r="F61" s="198">
        <f>F69+F79+F83+F90+F101+F113</f>
        <v>900</v>
      </c>
      <c r="G61" s="198">
        <f t="shared" ref="G61:L61" si="26">G69+G79+G83+G90+G101+G113</f>
        <v>900</v>
      </c>
      <c r="H61" s="198">
        <f t="shared" si="26"/>
        <v>841</v>
      </c>
      <c r="I61" s="198">
        <f t="shared" si="26"/>
        <v>640</v>
      </c>
      <c r="J61" s="198">
        <f t="shared" si="26"/>
        <v>3349</v>
      </c>
      <c r="K61" s="198">
        <f t="shared" si="26"/>
        <v>3349</v>
      </c>
      <c r="L61" s="198">
        <f t="shared" si="26"/>
        <v>3349</v>
      </c>
    </row>
    <row r="62" spans="2:12" x14ac:dyDescent="0.25">
      <c r="B62" s="185">
        <v>20</v>
      </c>
      <c r="C62" s="185" t="s">
        <v>75</v>
      </c>
      <c r="D62" s="186">
        <f t="shared" si="24"/>
        <v>2679</v>
      </c>
      <c r="E62" s="206">
        <f>E70+E84+E87+E91+E105+E106+E120+E125+E130+E135+E141+E144+E151</f>
        <v>57.13</v>
      </c>
      <c r="F62" s="198">
        <f>F70+F80+F84+F87+F91+F95+F102+F105+F117+F120+F125+F130+F135+F141+F144+F151</f>
        <v>901</v>
      </c>
      <c r="G62" s="198">
        <f t="shared" ref="G62:L62" si="27">G70+G80+G84+G87+G91+G95+G102+G105+G117+G120+G125+G130+G135+G141+G144+G151</f>
        <v>658</v>
      </c>
      <c r="H62" s="198">
        <f t="shared" si="27"/>
        <v>564</v>
      </c>
      <c r="I62" s="198">
        <f t="shared" si="27"/>
        <v>556</v>
      </c>
      <c r="J62" s="198">
        <f t="shared" si="27"/>
        <v>1666</v>
      </c>
      <c r="K62" s="198">
        <f t="shared" si="27"/>
        <v>1673</v>
      </c>
      <c r="L62" s="198">
        <f t="shared" si="27"/>
        <v>1680</v>
      </c>
    </row>
    <row r="63" spans="2:12" x14ac:dyDescent="0.25">
      <c r="B63" s="223" t="s">
        <v>101</v>
      </c>
      <c r="C63" s="185" t="s">
        <v>76</v>
      </c>
      <c r="D63" s="186">
        <f t="shared" si="24"/>
        <v>2032</v>
      </c>
      <c r="E63" s="198">
        <f>E76+E80+E92+E93+E95+E107+E114+E115+E116+E145</f>
        <v>0</v>
      </c>
      <c r="F63" s="198">
        <f>F76+F92+F93+F94+F106+F107+F114+F115+F116</f>
        <v>648</v>
      </c>
      <c r="G63" s="198">
        <f t="shared" ref="G63:L63" si="28">G76+G92+G93+G94+G106+G107+G114+G115+G116</f>
        <v>547</v>
      </c>
      <c r="H63" s="198">
        <f t="shared" si="28"/>
        <v>410</v>
      </c>
      <c r="I63" s="198">
        <f t="shared" si="28"/>
        <v>427</v>
      </c>
      <c r="J63" s="198">
        <f t="shared" si="28"/>
        <v>1734</v>
      </c>
      <c r="K63" s="198">
        <f t="shared" si="28"/>
        <v>1739</v>
      </c>
      <c r="L63" s="198">
        <f t="shared" si="28"/>
        <v>1744</v>
      </c>
    </row>
    <row r="64" spans="2:12" x14ac:dyDescent="0.25">
      <c r="B64" s="185"/>
      <c r="C64" s="191" t="s">
        <v>77</v>
      </c>
      <c r="D64" s="192">
        <f t="shared" si="24"/>
        <v>12985.45</v>
      </c>
      <c r="E64" s="203">
        <f>E71+E96+E108+E121+E126+E137+E146</f>
        <v>749.89</v>
      </c>
      <c r="F64" s="203">
        <f>F71+F96+F108+F121+F126+F131+F137+F146</f>
        <v>12985.45</v>
      </c>
      <c r="G64" s="202">
        <f t="shared" ref="G64:L64" si="29">G71+G96+G108+G121+G126+G131+G137+G146</f>
        <v>0</v>
      </c>
      <c r="H64" s="202">
        <f t="shared" si="29"/>
        <v>0</v>
      </c>
      <c r="I64" s="202">
        <f t="shared" si="29"/>
        <v>0</v>
      </c>
      <c r="J64" s="202">
        <f t="shared" si="29"/>
        <v>0</v>
      </c>
      <c r="K64" s="202">
        <f t="shared" si="29"/>
        <v>0</v>
      </c>
      <c r="L64" s="202">
        <f t="shared" si="29"/>
        <v>0</v>
      </c>
    </row>
    <row r="65" spans="2:15" x14ac:dyDescent="0.25">
      <c r="B65" s="185">
        <v>60</v>
      </c>
      <c r="C65" s="185" t="s">
        <v>162</v>
      </c>
      <c r="D65" s="230">
        <f t="shared" si="24"/>
        <v>2623.45</v>
      </c>
      <c r="E65" s="206">
        <v>0</v>
      </c>
      <c r="F65" s="230">
        <f>F97+F147</f>
        <v>2623.45</v>
      </c>
      <c r="G65" s="224">
        <f t="shared" ref="G65:L65" si="30">G97+G147</f>
        <v>0</v>
      </c>
      <c r="H65" s="224">
        <f t="shared" si="30"/>
        <v>0</v>
      </c>
      <c r="I65" s="224">
        <f t="shared" si="30"/>
        <v>0</v>
      </c>
      <c r="J65" s="224">
        <f t="shared" si="30"/>
        <v>0</v>
      </c>
      <c r="K65" s="224">
        <f t="shared" si="30"/>
        <v>0</v>
      </c>
      <c r="L65" s="224">
        <f t="shared" si="30"/>
        <v>0</v>
      </c>
    </row>
    <row r="66" spans="2:15" x14ac:dyDescent="0.25">
      <c r="B66" s="185">
        <v>70</v>
      </c>
      <c r="C66" s="185" t="s">
        <v>78</v>
      </c>
      <c r="D66" s="230">
        <f t="shared" si="24"/>
        <v>10362</v>
      </c>
      <c r="E66" s="206">
        <f>E64</f>
        <v>749.89</v>
      </c>
      <c r="F66" s="206">
        <f>F72+F98+F110+F122+F127+F132+F148</f>
        <v>10362</v>
      </c>
      <c r="G66" s="198">
        <f t="shared" ref="G66:L66" si="31">G72+G98+G110+G122+G127+G132+G148</f>
        <v>0</v>
      </c>
      <c r="H66" s="198">
        <f t="shared" si="31"/>
        <v>0</v>
      </c>
      <c r="I66" s="198">
        <f t="shared" si="31"/>
        <v>0</v>
      </c>
      <c r="J66" s="198">
        <f t="shared" si="31"/>
        <v>0</v>
      </c>
      <c r="K66" s="198">
        <f t="shared" si="31"/>
        <v>0</v>
      </c>
      <c r="L66" s="198">
        <f t="shared" si="31"/>
        <v>0</v>
      </c>
    </row>
    <row r="67" spans="2:15" x14ac:dyDescent="0.25">
      <c r="B67" s="231" t="s">
        <v>80</v>
      </c>
      <c r="C67" s="232" t="s">
        <v>79</v>
      </c>
      <c r="D67" s="192">
        <f t="shared" si="24"/>
        <v>5130</v>
      </c>
      <c r="E67" s="191">
        <f t="shared" ref="E67:L67" si="32">E68+E71</f>
        <v>2.11</v>
      </c>
      <c r="F67" s="191">
        <f t="shared" si="32"/>
        <v>2919</v>
      </c>
      <c r="G67" s="191">
        <f t="shared" si="32"/>
        <v>755</v>
      </c>
      <c r="H67" s="191">
        <f t="shared" si="32"/>
        <v>755</v>
      </c>
      <c r="I67" s="191">
        <f t="shared" si="32"/>
        <v>701</v>
      </c>
      <c r="J67" s="191">
        <f t="shared" si="32"/>
        <v>2880</v>
      </c>
      <c r="K67" s="191">
        <f t="shared" si="32"/>
        <v>2880</v>
      </c>
      <c r="L67" s="191">
        <f t="shared" si="32"/>
        <v>2880</v>
      </c>
    </row>
    <row r="68" spans="2:15" x14ac:dyDescent="0.25">
      <c r="B68" s="185"/>
      <c r="C68" s="185" t="s">
        <v>73</v>
      </c>
      <c r="D68" s="186">
        <f t="shared" si="24"/>
        <v>3120</v>
      </c>
      <c r="E68" s="185">
        <f t="shared" ref="E68:L68" si="33">E69+E70</f>
        <v>2.11</v>
      </c>
      <c r="F68" s="185">
        <f t="shared" si="33"/>
        <v>909</v>
      </c>
      <c r="G68" s="185">
        <f t="shared" si="33"/>
        <v>755</v>
      </c>
      <c r="H68" s="185">
        <f t="shared" si="33"/>
        <v>755</v>
      </c>
      <c r="I68" s="185">
        <f t="shared" si="33"/>
        <v>701</v>
      </c>
      <c r="J68" s="185">
        <f t="shared" si="33"/>
        <v>2880</v>
      </c>
      <c r="K68" s="185">
        <f t="shared" si="33"/>
        <v>2880</v>
      </c>
      <c r="L68" s="185">
        <f t="shared" si="33"/>
        <v>2880</v>
      </c>
    </row>
    <row r="69" spans="2:15" x14ac:dyDescent="0.25">
      <c r="B69" s="185">
        <v>10</v>
      </c>
      <c r="C69" s="185" t="s">
        <v>74</v>
      </c>
      <c r="D69" s="186">
        <f t="shared" si="24"/>
        <v>2160</v>
      </c>
      <c r="E69" s="186" t="s">
        <v>147</v>
      </c>
      <c r="F69" s="185">
        <v>571</v>
      </c>
      <c r="G69" s="185">
        <v>543</v>
      </c>
      <c r="H69" s="185">
        <v>539</v>
      </c>
      <c r="I69" s="185">
        <v>507</v>
      </c>
      <c r="J69" s="185">
        <v>2160</v>
      </c>
      <c r="K69" s="185">
        <v>2160</v>
      </c>
      <c r="L69" s="185">
        <v>2160</v>
      </c>
    </row>
    <row r="70" spans="2:15" x14ac:dyDescent="0.25">
      <c r="B70" s="185">
        <v>20</v>
      </c>
      <c r="C70" s="185" t="s">
        <v>75</v>
      </c>
      <c r="D70" s="186">
        <f t="shared" si="24"/>
        <v>960</v>
      </c>
      <c r="E70" s="186" t="s">
        <v>182</v>
      </c>
      <c r="F70" s="185">
        <v>338</v>
      </c>
      <c r="G70" s="185">
        <v>212</v>
      </c>
      <c r="H70" s="185">
        <v>216</v>
      </c>
      <c r="I70" s="185">
        <v>194</v>
      </c>
      <c r="J70" s="185">
        <v>720</v>
      </c>
      <c r="K70" s="185">
        <v>720</v>
      </c>
      <c r="L70" s="185">
        <v>720</v>
      </c>
    </row>
    <row r="71" spans="2:15" x14ac:dyDescent="0.25">
      <c r="B71" s="185"/>
      <c r="C71" s="185" t="s">
        <v>77</v>
      </c>
      <c r="D71" s="186">
        <f t="shared" si="24"/>
        <v>2010</v>
      </c>
      <c r="E71" s="230" t="str">
        <f>E72</f>
        <v>0</v>
      </c>
      <c r="F71" s="224">
        <f t="shared" ref="F71:L71" si="34">F72</f>
        <v>2010</v>
      </c>
      <c r="G71" s="224">
        <f t="shared" si="34"/>
        <v>0</v>
      </c>
      <c r="H71" s="224">
        <f t="shared" si="34"/>
        <v>0</v>
      </c>
      <c r="I71" s="224">
        <f t="shared" si="34"/>
        <v>0</v>
      </c>
      <c r="J71" s="224">
        <f t="shared" si="34"/>
        <v>0</v>
      </c>
      <c r="K71" s="224">
        <f t="shared" si="34"/>
        <v>0</v>
      </c>
      <c r="L71" s="224">
        <f t="shared" si="34"/>
        <v>0</v>
      </c>
    </row>
    <row r="72" spans="2:15" x14ac:dyDescent="0.25">
      <c r="B72" s="185">
        <v>70</v>
      </c>
      <c r="C72" s="185" t="s">
        <v>78</v>
      </c>
      <c r="D72" s="186">
        <f t="shared" si="24"/>
        <v>2010</v>
      </c>
      <c r="E72" s="186" t="s">
        <v>147</v>
      </c>
      <c r="F72" s="185">
        <v>2010</v>
      </c>
      <c r="G72" s="198">
        <v>0</v>
      </c>
      <c r="H72" s="198">
        <v>0</v>
      </c>
      <c r="I72" s="198">
        <v>0</v>
      </c>
      <c r="J72" s="198">
        <v>0</v>
      </c>
      <c r="K72" s="198">
        <v>0</v>
      </c>
      <c r="L72" s="198">
        <v>0</v>
      </c>
    </row>
    <row r="73" spans="2:15" ht="6.65" hidden="1" customHeight="1" x14ac:dyDescent="0.25">
      <c r="B73" s="185"/>
      <c r="C73" s="185"/>
      <c r="D73" s="186"/>
      <c r="E73" s="186"/>
      <c r="F73" s="185"/>
      <c r="G73" s="185"/>
      <c r="H73" s="185"/>
      <c r="I73" s="185"/>
      <c r="J73" s="185"/>
      <c r="K73" s="185"/>
      <c r="L73" s="185"/>
    </row>
    <row r="74" spans="2:15" x14ac:dyDescent="0.25">
      <c r="B74" s="231" t="s">
        <v>82</v>
      </c>
      <c r="C74" s="232" t="s">
        <v>81</v>
      </c>
      <c r="D74" s="192">
        <f t="shared" si="24"/>
        <v>300</v>
      </c>
      <c r="E74" s="233" t="str">
        <f>E75</f>
        <v>0</v>
      </c>
      <c r="F74" s="191">
        <f>F75</f>
        <v>0</v>
      </c>
      <c r="G74" s="191">
        <f t="shared" ref="G74:L75" si="35">G75</f>
        <v>0</v>
      </c>
      <c r="H74" s="191">
        <f t="shared" si="35"/>
        <v>0</v>
      </c>
      <c r="I74" s="191">
        <f t="shared" si="35"/>
        <v>300</v>
      </c>
      <c r="J74" s="191">
        <f t="shared" si="35"/>
        <v>60</v>
      </c>
      <c r="K74" s="191">
        <f t="shared" si="35"/>
        <v>60</v>
      </c>
      <c r="L74" s="191">
        <f t="shared" si="35"/>
        <v>60</v>
      </c>
    </row>
    <row r="75" spans="2:15" x14ac:dyDescent="0.25">
      <c r="B75" s="185"/>
      <c r="C75" s="185" t="s">
        <v>73</v>
      </c>
      <c r="D75" s="186">
        <f t="shared" si="24"/>
        <v>300</v>
      </c>
      <c r="E75" s="223" t="str">
        <f>E76</f>
        <v>0</v>
      </c>
      <c r="F75" s="185">
        <f>F76</f>
        <v>0</v>
      </c>
      <c r="G75" s="185">
        <f t="shared" si="35"/>
        <v>0</v>
      </c>
      <c r="H75" s="185">
        <f t="shared" si="35"/>
        <v>0</v>
      </c>
      <c r="I75" s="185">
        <f t="shared" si="35"/>
        <v>300</v>
      </c>
      <c r="J75" s="185">
        <f t="shared" si="35"/>
        <v>60</v>
      </c>
      <c r="K75" s="185">
        <f t="shared" si="35"/>
        <v>60</v>
      </c>
      <c r="L75" s="185">
        <f t="shared" si="35"/>
        <v>60</v>
      </c>
      <c r="O75" s="106"/>
    </row>
    <row r="76" spans="2:15" x14ac:dyDescent="0.25">
      <c r="B76" s="185">
        <v>5004</v>
      </c>
      <c r="C76" s="185" t="s">
        <v>83</v>
      </c>
      <c r="D76" s="186">
        <f t="shared" si="24"/>
        <v>300</v>
      </c>
      <c r="E76" s="186" t="s">
        <v>147</v>
      </c>
      <c r="F76" s="185">
        <v>0</v>
      </c>
      <c r="G76" s="185">
        <v>0</v>
      </c>
      <c r="H76" s="185">
        <v>0</v>
      </c>
      <c r="I76" s="185">
        <v>300</v>
      </c>
      <c r="J76" s="185">
        <v>60</v>
      </c>
      <c r="K76" s="185">
        <v>60</v>
      </c>
      <c r="L76" s="185">
        <v>60</v>
      </c>
      <c r="O76" t="s">
        <v>133</v>
      </c>
    </row>
    <row r="77" spans="2:15" ht="12.75" customHeight="1" x14ac:dyDescent="0.25">
      <c r="B77" s="223" t="s">
        <v>122</v>
      </c>
      <c r="C77" s="191" t="s">
        <v>123</v>
      </c>
      <c r="D77" s="192">
        <f t="shared" si="24"/>
        <v>40</v>
      </c>
      <c r="E77" s="233">
        <f>E78</f>
        <v>0</v>
      </c>
      <c r="F77" s="191">
        <f>F78</f>
        <v>0</v>
      </c>
      <c r="G77" s="191">
        <f t="shared" ref="G77:L77" si="36">G78</f>
        <v>40</v>
      </c>
      <c r="H77" s="191">
        <f t="shared" si="36"/>
        <v>0</v>
      </c>
      <c r="I77" s="191">
        <f t="shared" si="36"/>
        <v>0</v>
      </c>
      <c r="J77" s="191">
        <f t="shared" si="36"/>
        <v>0</v>
      </c>
      <c r="K77" s="191">
        <f t="shared" si="36"/>
        <v>0</v>
      </c>
      <c r="L77" s="191">
        <f t="shared" si="36"/>
        <v>0</v>
      </c>
    </row>
    <row r="78" spans="2:15" ht="12.75" customHeight="1" x14ac:dyDescent="0.25">
      <c r="B78" s="185"/>
      <c r="C78" s="185" t="s">
        <v>73</v>
      </c>
      <c r="D78" s="186">
        <f t="shared" si="24"/>
        <v>40</v>
      </c>
      <c r="E78" s="186">
        <f>E79+E80</f>
        <v>0</v>
      </c>
      <c r="F78" s="186">
        <f t="shared" ref="F78:L78" si="37">F79+F80</f>
        <v>0</v>
      </c>
      <c r="G78" s="186">
        <f t="shared" si="37"/>
        <v>40</v>
      </c>
      <c r="H78" s="186">
        <f t="shared" si="37"/>
        <v>0</v>
      </c>
      <c r="I78" s="186">
        <f t="shared" si="37"/>
        <v>0</v>
      </c>
      <c r="J78" s="186">
        <f t="shared" si="37"/>
        <v>0</v>
      </c>
      <c r="K78" s="186">
        <f t="shared" si="37"/>
        <v>0</v>
      </c>
      <c r="L78" s="186">
        <f t="shared" si="37"/>
        <v>0</v>
      </c>
    </row>
    <row r="79" spans="2:15" ht="12.75" customHeight="1" x14ac:dyDescent="0.25">
      <c r="B79" s="185">
        <v>10</v>
      </c>
      <c r="C79" s="185" t="s">
        <v>150</v>
      </c>
      <c r="D79" s="186">
        <f t="shared" si="24"/>
        <v>7</v>
      </c>
      <c r="E79" s="223">
        <v>0</v>
      </c>
      <c r="F79" s="185">
        <v>0</v>
      </c>
      <c r="G79" s="185">
        <v>7</v>
      </c>
      <c r="H79" s="185">
        <v>0</v>
      </c>
      <c r="I79" s="185">
        <v>0</v>
      </c>
      <c r="J79" s="185">
        <v>0</v>
      </c>
      <c r="K79" s="185">
        <v>0</v>
      </c>
      <c r="L79" s="185">
        <v>0</v>
      </c>
    </row>
    <row r="80" spans="2:15" ht="12.75" customHeight="1" x14ac:dyDescent="0.25">
      <c r="B80" s="223">
        <v>20</v>
      </c>
      <c r="C80" s="185" t="s">
        <v>151</v>
      </c>
      <c r="D80" s="186">
        <f t="shared" si="24"/>
        <v>33</v>
      </c>
      <c r="E80" s="186" t="s">
        <v>147</v>
      </c>
      <c r="F80" s="185">
        <v>0</v>
      </c>
      <c r="G80" s="185">
        <v>33</v>
      </c>
      <c r="H80" s="185">
        <v>0</v>
      </c>
      <c r="I80" s="185">
        <v>0</v>
      </c>
      <c r="J80" s="185">
        <v>0</v>
      </c>
      <c r="K80" s="185">
        <v>0</v>
      </c>
      <c r="L80" s="185">
        <v>0</v>
      </c>
    </row>
    <row r="81" spans="2:12" x14ac:dyDescent="0.25">
      <c r="B81" s="231" t="s">
        <v>85</v>
      </c>
      <c r="C81" s="232" t="s">
        <v>84</v>
      </c>
      <c r="D81" s="192">
        <f t="shared" si="24"/>
        <v>242</v>
      </c>
      <c r="E81" s="233">
        <f t="shared" ref="E81:L81" si="38">E82</f>
        <v>0</v>
      </c>
      <c r="F81" s="191">
        <f t="shared" si="38"/>
        <v>68</v>
      </c>
      <c r="G81" s="191">
        <f t="shared" si="38"/>
        <v>68</v>
      </c>
      <c r="H81" s="191">
        <f t="shared" si="38"/>
        <v>58</v>
      </c>
      <c r="I81" s="191">
        <f t="shared" si="38"/>
        <v>48</v>
      </c>
      <c r="J81" s="191">
        <f t="shared" si="38"/>
        <v>242</v>
      </c>
      <c r="K81" s="191">
        <f t="shared" si="38"/>
        <v>242</v>
      </c>
      <c r="L81" s="191">
        <f t="shared" si="38"/>
        <v>242</v>
      </c>
    </row>
    <row r="82" spans="2:12" x14ac:dyDescent="0.25">
      <c r="B82" s="185"/>
      <c r="C82" s="185" t="s">
        <v>73</v>
      </c>
      <c r="D82" s="186">
        <f t="shared" si="24"/>
        <v>242</v>
      </c>
      <c r="E82" s="185">
        <f t="shared" ref="E82:L82" si="39">E83+E84</f>
        <v>0</v>
      </c>
      <c r="F82" s="185">
        <f t="shared" si="39"/>
        <v>68</v>
      </c>
      <c r="G82" s="185">
        <f t="shared" si="39"/>
        <v>68</v>
      </c>
      <c r="H82" s="185">
        <f t="shared" si="39"/>
        <v>58</v>
      </c>
      <c r="I82" s="185">
        <f t="shared" si="39"/>
        <v>48</v>
      </c>
      <c r="J82" s="185">
        <f t="shared" si="39"/>
        <v>242</v>
      </c>
      <c r="K82" s="185">
        <f t="shared" si="39"/>
        <v>242</v>
      </c>
      <c r="L82" s="185">
        <f t="shared" si="39"/>
        <v>242</v>
      </c>
    </row>
    <row r="83" spans="2:12" x14ac:dyDescent="0.25">
      <c r="B83" s="185">
        <v>10</v>
      </c>
      <c r="C83" s="185" t="s">
        <v>74</v>
      </c>
      <c r="D83" s="186">
        <f t="shared" si="24"/>
        <v>200</v>
      </c>
      <c r="E83" s="186" t="s">
        <v>147</v>
      </c>
      <c r="F83" s="185">
        <v>57</v>
      </c>
      <c r="G83" s="185">
        <v>51</v>
      </c>
      <c r="H83" s="185">
        <v>50</v>
      </c>
      <c r="I83" s="185">
        <v>42</v>
      </c>
      <c r="J83" s="185">
        <v>200</v>
      </c>
      <c r="K83" s="185">
        <v>200</v>
      </c>
      <c r="L83" s="185">
        <v>200</v>
      </c>
    </row>
    <row r="84" spans="2:12" x14ac:dyDescent="0.25">
      <c r="B84" s="185">
        <v>20</v>
      </c>
      <c r="C84" s="185" t="s">
        <v>75</v>
      </c>
      <c r="D84" s="186">
        <f t="shared" si="24"/>
        <v>42</v>
      </c>
      <c r="E84" s="186" t="s">
        <v>147</v>
      </c>
      <c r="F84" s="185">
        <v>11</v>
      </c>
      <c r="G84" s="185">
        <v>17</v>
      </c>
      <c r="H84" s="185">
        <v>8</v>
      </c>
      <c r="I84" s="185">
        <v>6</v>
      </c>
      <c r="J84" s="185">
        <v>42</v>
      </c>
      <c r="K84" s="185">
        <v>42</v>
      </c>
      <c r="L84" s="185">
        <v>42</v>
      </c>
    </row>
    <row r="85" spans="2:12" x14ac:dyDescent="0.25">
      <c r="B85" s="234" t="s">
        <v>148</v>
      </c>
      <c r="C85" s="191" t="s">
        <v>149</v>
      </c>
      <c r="D85" s="186">
        <f t="shared" si="24"/>
        <v>70</v>
      </c>
      <c r="E85" s="223" t="str">
        <f>E86</f>
        <v>1</v>
      </c>
      <c r="F85" s="185">
        <f>F86</f>
        <v>20</v>
      </c>
      <c r="G85" s="185">
        <f t="shared" ref="G85:L86" si="40">G86</f>
        <v>21</v>
      </c>
      <c r="H85" s="185">
        <f t="shared" si="40"/>
        <v>19</v>
      </c>
      <c r="I85" s="185">
        <f t="shared" si="40"/>
        <v>10</v>
      </c>
      <c r="J85" s="185">
        <f t="shared" si="40"/>
        <v>70</v>
      </c>
      <c r="K85" s="185">
        <f t="shared" si="40"/>
        <v>70</v>
      </c>
      <c r="L85" s="185">
        <f t="shared" si="40"/>
        <v>70</v>
      </c>
    </row>
    <row r="86" spans="2:12" x14ac:dyDescent="0.25">
      <c r="B86" s="235"/>
      <c r="C86" s="185" t="s">
        <v>73</v>
      </c>
      <c r="D86" s="186">
        <f t="shared" si="24"/>
        <v>70</v>
      </c>
      <c r="E86" s="223" t="str">
        <f>E87</f>
        <v>1</v>
      </c>
      <c r="F86" s="185">
        <f>F87</f>
        <v>20</v>
      </c>
      <c r="G86" s="185">
        <f t="shared" si="40"/>
        <v>21</v>
      </c>
      <c r="H86" s="185">
        <f t="shared" si="40"/>
        <v>19</v>
      </c>
      <c r="I86" s="185">
        <f t="shared" si="40"/>
        <v>10</v>
      </c>
      <c r="J86" s="185">
        <f t="shared" si="40"/>
        <v>70</v>
      </c>
      <c r="K86" s="185">
        <f t="shared" si="40"/>
        <v>70</v>
      </c>
      <c r="L86" s="185">
        <f t="shared" si="40"/>
        <v>70</v>
      </c>
    </row>
    <row r="87" spans="2:12" x14ac:dyDescent="0.25">
      <c r="B87" s="235">
        <v>20</v>
      </c>
      <c r="C87" s="185" t="s">
        <v>128</v>
      </c>
      <c r="D87" s="186">
        <f t="shared" si="24"/>
        <v>70</v>
      </c>
      <c r="E87" s="186" t="s">
        <v>183</v>
      </c>
      <c r="F87" s="185">
        <v>20</v>
      </c>
      <c r="G87" s="185">
        <v>21</v>
      </c>
      <c r="H87" s="185">
        <v>19</v>
      </c>
      <c r="I87" s="185">
        <v>10</v>
      </c>
      <c r="J87" s="185">
        <v>70</v>
      </c>
      <c r="K87" s="185">
        <v>70</v>
      </c>
      <c r="L87" s="185">
        <v>70</v>
      </c>
    </row>
    <row r="88" spans="2:12" x14ac:dyDescent="0.25">
      <c r="B88" s="231" t="s">
        <v>88</v>
      </c>
      <c r="C88" s="191" t="s">
        <v>86</v>
      </c>
      <c r="D88" s="192">
        <f t="shared" si="24"/>
        <v>1205.58</v>
      </c>
      <c r="E88" s="191">
        <f t="shared" ref="E88:L88" si="41">E89+E96</f>
        <v>0</v>
      </c>
      <c r="F88" s="191">
        <f t="shared" si="41"/>
        <v>862.58</v>
      </c>
      <c r="G88" s="191">
        <f t="shared" si="41"/>
        <v>126</v>
      </c>
      <c r="H88" s="191">
        <f t="shared" si="41"/>
        <v>122</v>
      </c>
      <c r="I88" s="191">
        <f t="shared" si="41"/>
        <v>95</v>
      </c>
      <c r="J88" s="191">
        <f t="shared" si="41"/>
        <v>498</v>
      </c>
      <c r="K88" s="191">
        <f t="shared" si="41"/>
        <v>510</v>
      </c>
      <c r="L88" s="191">
        <f t="shared" si="41"/>
        <v>522</v>
      </c>
    </row>
    <row r="89" spans="2:12" x14ac:dyDescent="0.25">
      <c r="B89" s="185"/>
      <c r="C89" s="185" t="s">
        <v>73</v>
      </c>
      <c r="D89" s="186">
        <f t="shared" si="24"/>
        <v>581</v>
      </c>
      <c r="E89" s="185">
        <f>E90+E91+E92+E93+E95</f>
        <v>0</v>
      </c>
      <c r="F89" s="185">
        <f>F90+F91+F92+F93+F94+F95</f>
        <v>238</v>
      </c>
      <c r="G89" s="185">
        <f t="shared" ref="G89:L89" si="42">G90+G91+G92+G93+G94+G95</f>
        <v>126</v>
      </c>
      <c r="H89" s="185">
        <f t="shared" si="42"/>
        <v>122</v>
      </c>
      <c r="I89" s="185">
        <f t="shared" si="42"/>
        <v>95</v>
      </c>
      <c r="J89" s="185">
        <f t="shared" si="42"/>
        <v>498</v>
      </c>
      <c r="K89" s="185">
        <f t="shared" si="42"/>
        <v>510</v>
      </c>
      <c r="L89" s="185">
        <f t="shared" si="42"/>
        <v>522</v>
      </c>
    </row>
    <row r="90" spans="2:12" x14ac:dyDescent="0.25">
      <c r="B90" s="185">
        <v>10</v>
      </c>
      <c r="C90" s="185" t="s">
        <v>74</v>
      </c>
      <c r="D90" s="186">
        <f t="shared" si="24"/>
        <v>50</v>
      </c>
      <c r="E90" s="186" t="s">
        <v>147</v>
      </c>
      <c r="F90" s="185">
        <v>15</v>
      </c>
      <c r="G90" s="185">
        <v>15</v>
      </c>
      <c r="H90" s="185">
        <v>15</v>
      </c>
      <c r="I90" s="185">
        <v>5</v>
      </c>
      <c r="J90" s="185">
        <v>50</v>
      </c>
      <c r="K90" s="185">
        <v>50</v>
      </c>
      <c r="L90" s="185">
        <v>50</v>
      </c>
    </row>
    <row r="91" spans="2:12" x14ac:dyDescent="0.25">
      <c r="B91" s="235">
        <v>20</v>
      </c>
      <c r="C91" s="185" t="s">
        <v>75</v>
      </c>
      <c r="D91" s="186">
        <f t="shared" si="24"/>
        <v>246</v>
      </c>
      <c r="E91" s="186" t="s">
        <v>147</v>
      </c>
      <c r="F91" s="185">
        <v>67</v>
      </c>
      <c r="G91" s="185">
        <v>66</v>
      </c>
      <c r="H91" s="185">
        <v>63</v>
      </c>
      <c r="I91" s="185">
        <v>50</v>
      </c>
      <c r="J91" s="185">
        <v>256</v>
      </c>
      <c r="K91" s="185">
        <v>263</v>
      </c>
      <c r="L91" s="185">
        <v>270</v>
      </c>
    </row>
    <row r="92" spans="2:12" x14ac:dyDescent="0.25">
      <c r="B92" s="235">
        <v>57</v>
      </c>
      <c r="C92" s="185" t="s">
        <v>126</v>
      </c>
      <c r="D92" s="186">
        <f t="shared" si="24"/>
        <v>175</v>
      </c>
      <c r="E92" s="186" t="s">
        <v>147</v>
      </c>
      <c r="F92" s="185">
        <v>46</v>
      </c>
      <c r="G92" s="185">
        <v>45</v>
      </c>
      <c r="H92" s="185">
        <v>44</v>
      </c>
      <c r="I92" s="185">
        <v>40</v>
      </c>
      <c r="J92" s="185">
        <v>182</v>
      </c>
      <c r="K92" s="185">
        <v>187</v>
      </c>
      <c r="L92" s="185">
        <v>192</v>
      </c>
    </row>
    <row r="93" spans="2:12" x14ac:dyDescent="0.25">
      <c r="B93" s="235">
        <v>57</v>
      </c>
      <c r="C93" s="185" t="s">
        <v>127</v>
      </c>
      <c r="D93" s="186">
        <f t="shared" si="24"/>
        <v>10</v>
      </c>
      <c r="E93" s="186" t="s">
        <v>147</v>
      </c>
      <c r="F93" s="185">
        <v>10</v>
      </c>
      <c r="G93" s="185">
        <v>0</v>
      </c>
      <c r="H93" s="185">
        <v>0</v>
      </c>
      <c r="I93" s="185">
        <v>0</v>
      </c>
      <c r="J93" s="185">
        <v>10</v>
      </c>
      <c r="K93" s="185">
        <v>10</v>
      </c>
      <c r="L93" s="185">
        <v>10</v>
      </c>
    </row>
    <row r="94" spans="2:12" x14ac:dyDescent="0.25">
      <c r="B94" s="235">
        <v>57</v>
      </c>
      <c r="C94" s="185" t="s">
        <v>190</v>
      </c>
      <c r="D94" s="186">
        <f t="shared" si="24"/>
        <v>100</v>
      </c>
      <c r="E94" s="186" t="s">
        <v>147</v>
      </c>
      <c r="F94" s="185">
        <v>100</v>
      </c>
      <c r="G94" s="185">
        <v>0</v>
      </c>
      <c r="H94" s="185">
        <v>0</v>
      </c>
      <c r="I94" s="185">
        <v>0</v>
      </c>
      <c r="J94" s="185">
        <v>0</v>
      </c>
      <c r="K94" s="185">
        <v>0</v>
      </c>
      <c r="L94" s="185">
        <v>0</v>
      </c>
    </row>
    <row r="95" spans="2:12" hidden="1" x14ac:dyDescent="0.25">
      <c r="B95" s="235">
        <v>20</v>
      </c>
      <c r="C95" s="185" t="s">
        <v>184</v>
      </c>
      <c r="D95" s="186">
        <f t="shared" si="24"/>
        <v>0</v>
      </c>
      <c r="E95" s="186" t="s">
        <v>147</v>
      </c>
      <c r="F95" s="185">
        <v>0</v>
      </c>
      <c r="G95" s="185">
        <v>0</v>
      </c>
      <c r="H95" s="185">
        <v>0</v>
      </c>
      <c r="I95" s="185">
        <v>0</v>
      </c>
      <c r="J95" s="185">
        <v>0</v>
      </c>
      <c r="K95" s="185">
        <v>0</v>
      </c>
      <c r="L95" s="185">
        <v>0</v>
      </c>
    </row>
    <row r="96" spans="2:12" x14ac:dyDescent="0.25">
      <c r="B96" s="235"/>
      <c r="C96" s="185" t="s">
        <v>77</v>
      </c>
      <c r="D96" s="186">
        <f t="shared" si="24"/>
        <v>624.58000000000004</v>
      </c>
      <c r="E96" s="185">
        <f>E97+E98</f>
        <v>0</v>
      </c>
      <c r="F96" s="185">
        <f t="shared" ref="F96:L96" si="43">F97+F98</f>
        <v>624.58000000000004</v>
      </c>
      <c r="G96" s="185">
        <f t="shared" si="43"/>
        <v>0</v>
      </c>
      <c r="H96" s="185">
        <f t="shared" si="43"/>
        <v>0</v>
      </c>
      <c r="I96" s="185">
        <f t="shared" si="43"/>
        <v>0</v>
      </c>
      <c r="J96" s="185">
        <f t="shared" si="43"/>
        <v>0</v>
      </c>
      <c r="K96" s="185">
        <f t="shared" si="43"/>
        <v>0</v>
      </c>
      <c r="L96" s="185">
        <f t="shared" si="43"/>
        <v>0</v>
      </c>
    </row>
    <row r="97" spans="2:12" x14ac:dyDescent="0.25">
      <c r="B97" s="235">
        <v>60</v>
      </c>
      <c r="C97" s="185" t="s">
        <v>162</v>
      </c>
      <c r="D97" s="186">
        <f t="shared" si="24"/>
        <v>624.58000000000004</v>
      </c>
      <c r="E97" s="186" t="s">
        <v>147</v>
      </c>
      <c r="F97" s="185">
        <v>624.58000000000004</v>
      </c>
      <c r="G97" s="185">
        <v>0</v>
      </c>
      <c r="H97" s="185">
        <v>0</v>
      </c>
      <c r="I97" s="185">
        <v>0</v>
      </c>
      <c r="J97" s="185">
        <v>0</v>
      </c>
      <c r="K97" s="185">
        <v>0</v>
      </c>
      <c r="L97" s="185">
        <v>0</v>
      </c>
    </row>
    <row r="98" spans="2:12" x14ac:dyDescent="0.25">
      <c r="B98" s="235">
        <v>70</v>
      </c>
      <c r="C98" s="185" t="s">
        <v>78</v>
      </c>
      <c r="D98" s="186">
        <f t="shared" si="24"/>
        <v>0</v>
      </c>
      <c r="E98" s="186" t="s">
        <v>147</v>
      </c>
      <c r="F98" s="185">
        <v>0</v>
      </c>
      <c r="G98" s="185">
        <v>0</v>
      </c>
      <c r="H98" s="185">
        <v>0</v>
      </c>
      <c r="I98" s="185">
        <v>0</v>
      </c>
      <c r="J98" s="185">
        <v>0</v>
      </c>
      <c r="K98" s="185">
        <v>0</v>
      </c>
      <c r="L98" s="185">
        <v>0</v>
      </c>
    </row>
    <row r="99" spans="2:12" x14ac:dyDescent="0.25">
      <c r="B99" s="231">
        <v>66.02</v>
      </c>
      <c r="C99" s="191" t="s">
        <v>164</v>
      </c>
      <c r="D99" s="186">
        <f t="shared" si="24"/>
        <v>95</v>
      </c>
      <c r="E99" s="236">
        <f>E100</f>
        <v>0</v>
      </c>
      <c r="F99" s="236">
        <f t="shared" ref="F99:L99" si="44">F100</f>
        <v>29</v>
      </c>
      <c r="G99" s="236">
        <f t="shared" si="44"/>
        <v>25</v>
      </c>
      <c r="H99" s="236">
        <f t="shared" si="44"/>
        <v>21</v>
      </c>
      <c r="I99" s="236">
        <f t="shared" si="44"/>
        <v>20</v>
      </c>
      <c r="J99" s="236">
        <f t="shared" si="44"/>
        <v>95</v>
      </c>
      <c r="K99" s="236">
        <f t="shared" si="44"/>
        <v>95</v>
      </c>
      <c r="L99" s="236">
        <f t="shared" si="44"/>
        <v>95</v>
      </c>
    </row>
    <row r="100" spans="2:12" x14ac:dyDescent="0.25">
      <c r="B100" s="185"/>
      <c r="C100" s="185" t="s">
        <v>73</v>
      </c>
      <c r="D100" s="186">
        <f t="shared" si="24"/>
        <v>95</v>
      </c>
      <c r="E100" s="236">
        <f>E101+E102</f>
        <v>0</v>
      </c>
      <c r="F100" s="236">
        <f t="shared" ref="F100:L100" si="45">F101+F102</f>
        <v>29</v>
      </c>
      <c r="G100" s="236">
        <f t="shared" si="45"/>
        <v>25</v>
      </c>
      <c r="H100" s="236">
        <f t="shared" si="45"/>
        <v>21</v>
      </c>
      <c r="I100" s="236">
        <f t="shared" si="45"/>
        <v>20</v>
      </c>
      <c r="J100" s="236">
        <f t="shared" si="45"/>
        <v>95</v>
      </c>
      <c r="K100" s="236">
        <f t="shared" si="45"/>
        <v>95</v>
      </c>
      <c r="L100" s="236">
        <f t="shared" si="45"/>
        <v>95</v>
      </c>
    </row>
    <row r="101" spans="2:12" x14ac:dyDescent="0.25">
      <c r="B101" s="185">
        <v>10</v>
      </c>
      <c r="C101" s="185" t="s">
        <v>74</v>
      </c>
      <c r="D101" s="186">
        <f t="shared" si="24"/>
        <v>89</v>
      </c>
      <c r="E101" s="236">
        <v>0</v>
      </c>
      <c r="F101" s="237">
        <v>26</v>
      </c>
      <c r="G101" s="237">
        <v>22</v>
      </c>
      <c r="H101" s="237">
        <v>21</v>
      </c>
      <c r="I101" s="237">
        <v>20</v>
      </c>
      <c r="J101" s="237">
        <v>89</v>
      </c>
      <c r="K101" s="237">
        <v>89</v>
      </c>
      <c r="L101" s="237">
        <v>89</v>
      </c>
    </row>
    <row r="102" spans="2:12" x14ac:dyDescent="0.25">
      <c r="B102" s="235">
        <v>20</v>
      </c>
      <c r="C102" s="185" t="s">
        <v>75</v>
      </c>
      <c r="D102" s="186">
        <f t="shared" si="24"/>
        <v>6</v>
      </c>
      <c r="E102" s="236">
        <v>0</v>
      </c>
      <c r="F102" s="237">
        <v>3</v>
      </c>
      <c r="G102" s="237">
        <v>3</v>
      </c>
      <c r="H102" s="237">
        <v>0</v>
      </c>
      <c r="I102" s="237">
        <v>0</v>
      </c>
      <c r="J102" s="237">
        <v>6</v>
      </c>
      <c r="K102" s="237">
        <v>6</v>
      </c>
      <c r="L102" s="237">
        <v>6</v>
      </c>
    </row>
    <row r="103" spans="2:12" x14ac:dyDescent="0.25">
      <c r="B103" s="235">
        <v>67.02</v>
      </c>
      <c r="C103" s="191" t="s">
        <v>89</v>
      </c>
      <c r="D103" s="192">
        <f t="shared" si="24"/>
        <v>1360</v>
      </c>
      <c r="E103" s="191">
        <f>E104+E108</f>
        <v>553.38</v>
      </c>
      <c r="F103" s="191">
        <f>F104+F108</f>
        <v>1215</v>
      </c>
      <c r="G103" s="191">
        <f t="shared" ref="G103:L103" si="46">G104+G108</f>
        <v>111</v>
      </c>
      <c r="H103" s="191">
        <f t="shared" si="46"/>
        <v>27</v>
      </c>
      <c r="I103" s="191">
        <f t="shared" si="46"/>
        <v>7</v>
      </c>
      <c r="J103" s="191">
        <f t="shared" si="46"/>
        <v>143</v>
      </c>
      <c r="K103" s="191">
        <f t="shared" si="46"/>
        <v>143</v>
      </c>
      <c r="L103" s="191">
        <f t="shared" si="46"/>
        <v>143</v>
      </c>
    </row>
    <row r="104" spans="2:12" x14ac:dyDescent="0.25">
      <c r="B104" s="235"/>
      <c r="C104" s="185" t="s">
        <v>73</v>
      </c>
      <c r="D104" s="186">
        <f t="shared" si="24"/>
        <v>310</v>
      </c>
      <c r="E104" s="185">
        <f>E105+E106+E107</f>
        <v>54.02</v>
      </c>
      <c r="F104" s="185">
        <f>F105+F106+F107</f>
        <v>165</v>
      </c>
      <c r="G104" s="185">
        <f t="shared" ref="G104:L104" si="47">G105+G106+G107</f>
        <v>111</v>
      </c>
      <c r="H104" s="185">
        <f t="shared" si="47"/>
        <v>27</v>
      </c>
      <c r="I104" s="185">
        <f t="shared" si="47"/>
        <v>7</v>
      </c>
      <c r="J104" s="185">
        <f t="shared" si="47"/>
        <v>143</v>
      </c>
      <c r="K104" s="185">
        <f t="shared" si="47"/>
        <v>143</v>
      </c>
      <c r="L104" s="185">
        <f t="shared" si="47"/>
        <v>143</v>
      </c>
    </row>
    <row r="105" spans="2:12" ht="12.75" customHeight="1" x14ac:dyDescent="0.25">
      <c r="B105" s="235">
        <v>20</v>
      </c>
      <c r="C105" s="185" t="s">
        <v>128</v>
      </c>
      <c r="D105" s="186">
        <f t="shared" si="24"/>
        <v>150</v>
      </c>
      <c r="E105" s="186" t="s">
        <v>185</v>
      </c>
      <c r="F105" s="185">
        <v>80</v>
      </c>
      <c r="G105" s="185">
        <v>36</v>
      </c>
      <c r="H105" s="185">
        <v>27</v>
      </c>
      <c r="I105" s="185">
        <v>7</v>
      </c>
      <c r="J105" s="185">
        <v>53</v>
      </c>
      <c r="K105" s="185">
        <v>53</v>
      </c>
      <c r="L105" s="185">
        <v>53</v>
      </c>
    </row>
    <row r="106" spans="2:12" x14ac:dyDescent="0.25">
      <c r="B106" s="235">
        <v>51</v>
      </c>
      <c r="C106" s="185" t="s">
        <v>134</v>
      </c>
      <c r="D106" s="186">
        <f t="shared" si="24"/>
        <v>40</v>
      </c>
      <c r="E106" s="186" t="s">
        <v>147</v>
      </c>
      <c r="F106" s="185">
        <v>25</v>
      </c>
      <c r="G106" s="185">
        <v>15</v>
      </c>
      <c r="H106" s="185">
        <v>0</v>
      </c>
      <c r="I106" s="185">
        <v>0</v>
      </c>
      <c r="J106" s="185">
        <v>40</v>
      </c>
      <c r="K106" s="185">
        <v>40</v>
      </c>
      <c r="L106" s="185">
        <v>40</v>
      </c>
    </row>
    <row r="107" spans="2:12" x14ac:dyDescent="0.25">
      <c r="B107" s="235">
        <v>59</v>
      </c>
      <c r="C107" s="185" t="s">
        <v>90</v>
      </c>
      <c r="D107" s="186">
        <f t="shared" si="24"/>
        <v>120</v>
      </c>
      <c r="E107" s="186" t="s">
        <v>147</v>
      </c>
      <c r="F107" s="185">
        <v>60</v>
      </c>
      <c r="G107" s="185">
        <v>60</v>
      </c>
      <c r="H107" s="185">
        <v>0</v>
      </c>
      <c r="I107" s="185">
        <v>0</v>
      </c>
      <c r="J107" s="185">
        <v>50</v>
      </c>
      <c r="K107" s="185">
        <v>50</v>
      </c>
      <c r="L107" s="185">
        <v>50</v>
      </c>
    </row>
    <row r="108" spans="2:12" ht="12.75" customHeight="1" x14ac:dyDescent="0.25">
      <c r="B108" s="235"/>
      <c r="C108" s="185" t="s">
        <v>77</v>
      </c>
      <c r="D108" s="186">
        <f t="shared" si="24"/>
        <v>1050</v>
      </c>
      <c r="E108" s="185">
        <f>E109+E110</f>
        <v>499.36</v>
      </c>
      <c r="F108" s="185">
        <f>F109+F110</f>
        <v>1050</v>
      </c>
      <c r="G108" s="185">
        <f t="shared" ref="G108:L108" si="48">G109+G110</f>
        <v>0</v>
      </c>
      <c r="H108" s="185">
        <f t="shared" si="48"/>
        <v>0</v>
      </c>
      <c r="I108" s="185">
        <f t="shared" si="48"/>
        <v>0</v>
      </c>
      <c r="J108" s="185">
        <f t="shared" si="48"/>
        <v>0</v>
      </c>
      <c r="K108" s="185">
        <f t="shared" si="48"/>
        <v>0</v>
      </c>
      <c r="L108" s="185">
        <f t="shared" si="48"/>
        <v>0</v>
      </c>
    </row>
    <row r="109" spans="2:12" hidden="1" x14ac:dyDescent="0.25">
      <c r="B109" s="235">
        <v>70</v>
      </c>
      <c r="C109" s="185" t="s">
        <v>118</v>
      </c>
      <c r="D109" s="186">
        <f t="shared" si="24"/>
        <v>0</v>
      </c>
      <c r="E109" s="186"/>
      <c r="F109" s="185">
        <v>0</v>
      </c>
      <c r="G109" s="185">
        <v>0</v>
      </c>
      <c r="H109" s="185">
        <v>0</v>
      </c>
      <c r="I109" s="185">
        <v>0</v>
      </c>
      <c r="J109" s="185">
        <v>0</v>
      </c>
      <c r="K109" s="185">
        <v>0</v>
      </c>
      <c r="L109" s="185">
        <v>0</v>
      </c>
    </row>
    <row r="110" spans="2:12" x14ac:dyDescent="0.25">
      <c r="B110" s="235">
        <v>70</v>
      </c>
      <c r="C110" s="185" t="s">
        <v>78</v>
      </c>
      <c r="D110" s="186">
        <f t="shared" si="24"/>
        <v>1050</v>
      </c>
      <c r="E110" s="186" t="s">
        <v>186</v>
      </c>
      <c r="F110" s="185">
        <v>1050</v>
      </c>
      <c r="G110" s="185">
        <v>0</v>
      </c>
      <c r="H110" s="185">
        <v>0</v>
      </c>
      <c r="I110" s="185">
        <v>0</v>
      </c>
      <c r="J110" s="185">
        <v>0</v>
      </c>
      <c r="K110" s="185">
        <v>0</v>
      </c>
      <c r="L110" s="185">
        <v>0</v>
      </c>
    </row>
    <row r="111" spans="2:12" x14ac:dyDescent="0.25">
      <c r="B111" s="235">
        <v>68.02</v>
      </c>
      <c r="C111" s="191" t="s">
        <v>91</v>
      </c>
      <c r="D111" s="192">
        <f t="shared" si="24"/>
        <v>2072</v>
      </c>
      <c r="E111" s="191">
        <f t="shared" ref="E111:L111" si="49">E112</f>
        <v>0</v>
      </c>
      <c r="F111" s="191">
        <f t="shared" si="49"/>
        <v>642</v>
      </c>
      <c r="G111" s="191">
        <f t="shared" si="49"/>
        <v>693</v>
      </c>
      <c r="H111" s="191">
        <f t="shared" si="49"/>
        <v>583</v>
      </c>
      <c r="I111" s="191">
        <f t="shared" si="49"/>
        <v>154</v>
      </c>
      <c r="J111" s="202">
        <f t="shared" si="49"/>
        <v>2252</v>
      </c>
      <c r="K111" s="202">
        <f t="shared" si="49"/>
        <v>2252</v>
      </c>
      <c r="L111" s="202">
        <f t="shared" si="49"/>
        <v>2252</v>
      </c>
    </row>
    <row r="112" spans="2:12" x14ac:dyDescent="0.25">
      <c r="B112" s="235"/>
      <c r="C112" s="185" t="s">
        <v>73</v>
      </c>
      <c r="D112" s="186">
        <f t="shared" si="24"/>
        <v>2072</v>
      </c>
      <c r="E112" s="185">
        <f t="shared" ref="E112" si="50">E113+E114+E115+E116</f>
        <v>0</v>
      </c>
      <c r="F112" s="185">
        <f>F113+F114+F115+F116+F117</f>
        <v>642</v>
      </c>
      <c r="G112" s="185">
        <f t="shared" ref="G112:L112" si="51">G113+G114+G115+G116+G117</f>
        <v>693</v>
      </c>
      <c r="H112" s="185">
        <f t="shared" si="51"/>
        <v>583</v>
      </c>
      <c r="I112" s="185">
        <f t="shared" si="51"/>
        <v>154</v>
      </c>
      <c r="J112" s="185">
        <f t="shared" si="51"/>
        <v>2252</v>
      </c>
      <c r="K112" s="185">
        <f t="shared" si="51"/>
        <v>2252</v>
      </c>
      <c r="L112" s="185">
        <f t="shared" si="51"/>
        <v>2252</v>
      </c>
    </row>
    <row r="113" spans="2:12" x14ac:dyDescent="0.25">
      <c r="B113" s="235">
        <v>10</v>
      </c>
      <c r="C113" s="185" t="s">
        <v>92</v>
      </c>
      <c r="D113" s="186">
        <f t="shared" si="24"/>
        <v>775</v>
      </c>
      <c r="E113" s="186" t="s">
        <v>147</v>
      </c>
      <c r="F113" s="185">
        <v>231</v>
      </c>
      <c r="G113" s="185">
        <v>262</v>
      </c>
      <c r="H113" s="185">
        <v>216</v>
      </c>
      <c r="I113" s="185">
        <v>66</v>
      </c>
      <c r="J113" s="185">
        <v>850</v>
      </c>
      <c r="K113" s="185">
        <v>850</v>
      </c>
      <c r="L113" s="185">
        <v>850</v>
      </c>
    </row>
    <row r="114" spans="2:12" x14ac:dyDescent="0.25">
      <c r="B114" s="235">
        <v>57</v>
      </c>
      <c r="C114" s="185" t="s">
        <v>93</v>
      </c>
      <c r="D114" s="186">
        <f t="shared" si="24"/>
        <v>1107</v>
      </c>
      <c r="E114" s="186" t="s">
        <v>147</v>
      </c>
      <c r="F114" s="185">
        <v>367</v>
      </c>
      <c r="G114" s="185">
        <v>397</v>
      </c>
      <c r="H114" s="185">
        <v>321</v>
      </c>
      <c r="I114" s="185">
        <v>22</v>
      </c>
      <c r="J114" s="185">
        <v>1212</v>
      </c>
      <c r="K114" s="185">
        <v>1212</v>
      </c>
      <c r="L114" s="185">
        <v>1212</v>
      </c>
    </row>
    <row r="115" spans="2:12" x14ac:dyDescent="0.25">
      <c r="B115" s="235">
        <v>57</v>
      </c>
      <c r="C115" s="185" t="s">
        <v>135</v>
      </c>
      <c r="D115" s="186">
        <f t="shared" si="24"/>
        <v>30</v>
      </c>
      <c r="E115" s="186" t="s">
        <v>147</v>
      </c>
      <c r="F115" s="185">
        <v>10</v>
      </c>
      <c r="G115" s="185">
        <v>10</v>
      </c>
      <c r="H115" s="185">
        <v>5</v>
      </c>
      <c r="I115" s="185">
        <v>5</v>
      </c>
      <c r="J115" s="185">
        <v>30</v>
      </c>
      <c r="K115" s="185">
        <v>30</v>
      </c>
      <c r="L115" s="185">
        <v>30</v>
      </c>
    </row>
    <row r="116" spans="2:12" x14ac:dyDescent="0.25">
      <c r="B116" s="235">
        <v>57</v>
      </c>
      <c r="C116" s="185" t="s">
        <v>94</v>
      </c>
      <c r="D116" s="186">
        <f t="shared" si="24"/>
        <v>150</v>
      </c>
      <c r="E116" s="186" t="s">
        <v>147</v>
      </c>
      <c r="F116" s="185">
        <v>30</v>
      </c>
      <c r="G116" s="185">
        <v>20</v>
      </c>
      <c r="H116" s="185">
        <v>40</v>
      </c>
      <c r="I116" s="185">
        <v>60</v>
      </c>
      <c r="J116" s="185">
        <v>150</v>
      </c>
      <c r="K116" s="185">
        <v>150</v>
      </c>
      <c r="L116" s="185">
        <v>150</v>
      </c>
    </row>
    <row r="117" spans="2:12" x14ac:dyDescent="0.25">
      <c r="B117" s="235">
        <v>20</v>
      </c>
      <c r="C117" s="185" t="s">
        <v>152</v>
      </c>
      <c r="D117" s="186">
        <f t="shared" si="24"/>
        <v>10</v>
      </c>
      <c r="E117" s="186" t="s">
        <v>147</v>
      </c>
      <c r="F117" s="185">
        <v>4</v>
      </c>
      <c r="G117" s="185">
        <v>4</v>
      </c>
      <c r="H117" s="185">
        <v>1</v>
      </c>
      <c r="I117" s="185">
        <v>1</v>
      </c>
      <c r="J117" s="185">
        <v>10</v>
      </c>
      <c r="K117" s="185">
        <v>10</v>
      </c>
      <c r="L117" s="185">
        <v>10</v>
      </c>
    </row>
    <row r="118" spans="2:12" x14ac:dyDescent="0.25">
      <c r="B118" s="231" t="s">
        <v>96</v>
      </c>
      <c r="C118" s="191" t="s">
        <v>95</v>
      </c>
      <c r="D118" s="192">
        <f t="shared" si="24"/>
        <v>220</v>
      </c>
      <c r="E118" s="233">
        <f>E119+E121</f>
        <v>0</v>
      </c>
      <c r="F118" s="191">
        <f>F119+F121</f>
        <v>58</v>
      </c>
      <c r="G118" s="191">
        <f t="shared" ref="G118:L118" si="52">G119+G121</f>
        <v>58</v>
      </c>
      <c r="H118" s="191">
        <f t="shared" si="52"/>
        <v>54</v>
      </c>
      <c r="I118" s="191">
        <f t="shared" si="52"/>
        <v>50</v>
      </c>
      <c r="J118" s="191">
        <f t="shared" si="52"/>
        <v>170</v>
      </c>
      <c r="K118" s="191">
        <f t="shared" si="52"/>
        <v>170</v>
      </c>
      <c r="L118" s="191">
        <f t="shared" si="52"/>
        <v>170</v>
      </c>
    </row>
    <row r="119" spans="2:12" x14ac:dyDescent="0.25">
      <c r="B119" s="235"/>
      <c r="C119" s="185" t="s">
        <v>73</v>
      </c>
      <c r="D119" s="186">
        <f t="shared" si="24"/>
        <v>220</v>
      </c>
      <c r="E119" s="223" t="str">
        <f>E120</f>
        <v>0</v>
      </c>
      <c r="F119" s="185">
        <f>F120</f>
        <v>58</v>
      </c>
      <c r="G119" s="185">
        <f t="shared" ref="G119:L119" si="53">G120</f>
        <v>58</v>
      </c>
      <c r="H119" s="185">
        <f t="shared" si="53"/>
        <v>54</v>
      </c>
      <c r="I119" s="185">
        <f t="shared" si="53"/>
        <v>50</v>
      </c>
      <c r="J119" s="185">
        <f t="shared" si="53"/>
        <v>170</v>
      </c>
      <c r="K119" s="185">
        <f t="shared" si="53"/>
        <v>170</v>
      </c>
      <c r="L119" s="185">
        <f t="shared" si="53"/>
        <v>170</v>
      </c>
    </row>
    <row r="120" spans="2:12" ht="12.75" customHeight="1" x14ac:dyDescent="0.25">
      <c r="B120" s="235">
        <v>20</v>
      </c>
      <c r="C120" s="185" t="s">
        <v>75</v>
      </c>
      <c r="D120" s="186">
        <f t="shared" si="24"/>
        <v>220</v>
      </c>
      <c r="E120" s="186" t="s">
        <v>147</v>
      </c>
      <c r="F120" s="185">
        <v>58</v>
      </c>
      <c r="G120" s="185">
        <v>58</v>
      </c>
      <c r="H120" s="185">
        <v>54</v>
      </c>
      <c r="I120" s="185">
        <v>50</v>
      </c>
      <c r="J120" s="185">
        <v>170</v>
      </c>
      <c r="K120" s="185">
        <v>170</v>
      </c>
      <c r="L120" s="185">
        <v>170</v>
      </c>
    </row>
    <row r="121" spans="2:12" hidden="1" x14ac:dyDescent="0.25">
      <c r="B121" s="235"/>
      <c r="C121" s="185"/>
      <c r="D121" s="186"/>
      <c r="E121" s="223"/>
      <c r="F121" s="185"/>
      <c r="G121" s="185"/>
      <c r="H121" s="185"/>
      <c r="I121" s="185"/>
      <c r="J121" s="185"/>
      <c r="K121" s="185"/>
      <c r="L121" s="185"/>
    </row>
    <row r="122" spans="2:12" ht="12.75" hidden="1" customHeight="1" x14ac:dyDescent="0.25">
      <c r="B122" s="235"/>
      <c r="C122" s="185"/>
      <c r="D122" s="186"/>
      <c r="E122" s="186"/>
      <c r="F122" s="185"/>
      <c r="G122" s="185"/>
      <c r="H122" s="185"/>
      <c r="I122" s="185"/>
      <c r="J122" s="185"/>
      <c r="K122" s="185"/>
      <c r="L122" s="185"/>
    </row>
    <row r="123" spans="2:12" x14ac:dyDescent="0.25">
      <c r="B123" s="231" t="s">
        <v>98</v>
      </c>
      <c r="C123" s="191" t="s">
        <v>97</v>
      </c>
      <c r="D123" s="192">
        <f t="shared" si="24"/>
        <v>6182</v>
      </c>
      <c r="E123" s="191">
        <f>E124+E126</f>
        <v>250.53</v>
      </c>
      <c r="F123" s="191">
        <f>F124+F126</f>
        <v>6069</v>
      </c>
      <c r="G123" s="191">
        <f t="shared" ref="G123:L123" si="54">G124+G126</f>
        <v>45</v>
      </c>
      <c r="H123" s="191">
        <f t="shared" si="54"/>
        <v>35</v>
      </c>
      <c r="I123" s="191">
        <f t="shared" si="54"/>
        <v>33</v>
      </c>
      <c r="J123" s="191">
        <f t="shared" si="54"/>
        <v>54</v>
      </c>
      <c r="K123" s="191">
        <f t="shared" si="54"/>
        <v>54</v>
      </c>
      <c r="L123" s="191">
        <f t="shared" si="54"/>
        <v>54</v>
      </c>
    </row>
    <row r="124" spans="2:12" x14ac:dyDescent="0.25">
      <c r="B124" s="231"/>
      <c r="C124" s="185" t="s">
        <v>73</v>
      </c>
      <c r="D124" s="186">
        <f t="shared" si="24"/>
        <v>165</v>
      </c>
      <c r="E124" s="223" t="str">
        <f t="shared" ref="E124:L124" si="55">E125</f>
        <v>0</v>
      </c>
      <c r="F124" s="185">
        <f t="shared" si="55"/>
        <v>52</v>
      </c>
      <c r="G124" s="185">
        <f t="shared" si="55"/>
        <v>45</v>
      </c>
      <c r="H124" s="185">
        <f t="shared" si="55"/>
        <v>35</v>
      </c>
      <c r="I124" s="185">
        <f t="shared" si="55"/>
        <v>33</v>
      </c>
      <c r="J124" s="185">
        <f t="shared" si="55"/>
        <v>54</v>
      </c>
      <c r="K124" s="185">
        <f t="shared" si="55"/>
        <v>54</v>
      </c>
      <c r="L124" s="185">
        <f t="shared" si="55"/>
        <v>54</v>
      </c>
    </row>
    <row r="125" spans="2:12" x14ac:dyDescent="0.25">
      <c r="B125" s="231">
        <v>20</v>
      </c>
      <c r="C125" s="185" t="s">
        <v>75</v>
      </c>
      <c r="D125" s="186">
        <f t="shared" si="24"/>
        <v>165</v>
      </c>
      <c r="E125" s="186" t="s">
        <v>147</v>
      </c>
      <c r="F125" s="185">
        <v>52</v>
      </c>
      <c r="G125" s="185">
        <v>45</v>
      </c>
      <c r="H125" s="185">
        <v>35</v>
      </c>
      <c r="I125" s="185">
        <v>33</v>
      </c>
      <c r="J125" s="185">
        <v>54</v>
      </c>
      <c r="K125" s="185">
        <v>54</v>
      </c>
      <c r="L125" s="185">
        <v>54</v>
      </c>
    </row>
    <row r="126" spans="2:12" x14ac:dyDescent="0.25">
      <c r="B126" s="235"/>
      <c r="C126" s="185" t="s">
        <v>77</v>
      </c>
      <c r="D126" s="186">
        <f t="shared" si="24"/>
        <v>6017</v>
      </c>
      <c r="E126" s="223" t="str">
        <f>E127</f>
        <v>250.53</v>
      </c>
      <c r="F126" s="185">
        <f>F127</f>
        <v>6017</v>
      </c>
      <c r="G126" s="185">
        <f t="shared" ref="G126:L126" si="56">G127</f>
        <v>0</v>
      </c>
      <c r="H126" s="185">
        <f t="shared" si="56"/>
        <v>0</v>
      </c>
      <c r="I126" s="185">
        <f t="shared" si="56"/>
        <v>0</v>
      </c>
      <c r="J126" s="185">
        <f t="shared" si="56"/>
        <v>0</v>
      </c>
      <c r="K126" s="185">
        <f t="shared" si="56"/>
        <v>0</v>
      </c>
      <c r="L126" s="185">
        <f t="shared" si="56"/>
        <v>0</v>
      </c>
    </row>
    <row r="127" spans="2:12" x14ac:dyDescent="0.25">
      <c r="B127" s="235">
        <v>70</v>
      </c>
      <c r="C127" s="185" t="s">
        <v>78</v>
      </c>
      <c r="D127" s="186">
        <f t="shared" si="24"/>
        <v>6017</v>
      </c>
      <c r="E127" s="186" t="s">
        <v>187</v>
      </c>
      <c r="F127" s="185">
        <v>6017</v>
      </c>
      <c r="G127" s="185">
        <v>0</v>
      </c>
      <c r="H127" s="185">
        <v>0</v>
      </c>
      <c r="I127" s="185">
        <v>0</v>
      </c>
      <c r="J127" s="185">
        <v>0</v>
      </c>
      <c r="K127" s="185">
        <v>0</v>
      </c>
      <c r="L127" s="185">
        <v>0</v>
      </c>
    </row>
    <row r="128" spans="2:12" x14ac:dyDescent="0.25">
      <c r="B128" s="231" t="s">
        <v>132</v>
      </c>
      <c r="C128" s="191" t="s">
        <v>129</v>
      </c>
      <c r="D128" s="192">
        <f t="shared" si="24"/>
        <v>70</v>
      </c>
      <c r="E128" s="191">
        <f>E129+E131</f>
        <v>0</v>
      </c>
      <c r="F128" s="191">
        <f>F129+F131</f>
        <v>20</v>
      </c>
      <c r="G128" s="191">
        <f t="shared" ref="G128:L128" si="57">G129+G131</f>
        <v>20</v>
      </c>
      <c r="H128" s="191">
        <f t="shared" si="57"/>
        <v>20</v>
      </c>
      <c r="I128" s="191">
        <f t="shared" si="57"/>
        <v>10</v>
      </c>
      <c r="J128" s="191">
        <f t="shared" si="57"/>
        <v>50</v>
      </c>
      <c r="K128" s="191">
        <f t="shared" si="57"/>
        <v>50</v>
      </c>
      <c r="L128" s="191">
        <f t="shared" si="57"/>
        <v>50</v>
      </c>
    </row>
    <row r="129" spans="2:12" x14ac:dyDescent="0.25">
      <c r="B129" s="231"/>
      <c r="C129" s="185" t="s">
        <v>73</v>
      </c>
      <c r="D129" s="186">
        <f t="shared" si="24"/>
        <v>70</v>
      </c>
      <c r="E129" s="223" t="str">
        <f>E130</f>
        <v>0</v>
      </c>
      <c r="F129" s="185">
        <f>F130</f>
        <v>20</v>
      </c>
      <c r="G129" s="185">
        <f t="shared" ref="G129:L129" si="58">G130</f>
        <v>20</v>
      </c>
      <c r="H129" s="185">
        <f t="shared" si="58"/>
        <v>20</v>
      </c>
      <c r="I129" s="185">
        <f t="shared" si="58"/>
        <v>10</v>
      </c>
      <c r="J129" s="185">
        <f t="shared" si="58"/>
        <v>50</v>
      </c>
      <c r="K129" s="185">
        <f t="shared" si="58"/>
        <v>50</v>
      </c>
      <c r="L129" s="185">
        <f t="shared" si="58"/>
        <v>50</v>
      </c>
    </row>
    <row r="130" spans="2:12" x14ac:dyDescent="0.25">
      <c r="B130" s="231">
        <v>20</v>
      </c>
      <c r="C130" s="185" t="s">
        <v>75</v>
      </c>
      <c r="D130" s="186">
        <f t="shared" si="24"/>
        <v>70</v>
      </c>
      <c r="E130" s="186" t="s">
        <v>147</v>
      </c>
      <c r="F130" s="185">
        <v>20</v>
      </c>
      <c r="G130" s="185">
        <v>20</v>
      </c>
      <c r="H130" s="185">
        <v>20</v>
      </c>
      <c r="I130" s="185">
        <v>10</v>
      </c>
      <c r="J130" s="185">
        <v>50</v>
      </c>
      <c r="K130" s="185">
        <v>50</v>
      </c>
      <c r="L130" s="185">
        <v>50</v>
      </c>
    </row>
    <row r="131" spans="2:12" x14ac:dyDescent="0.25">
      <c r="B131" s="235"/>
      <c r="C131" s="185" t="s">
        <v>77</v>
      </c>
      <c r="D131" s="186">
        <f t="shared" si="24"/>
        <v>0</v>
      </c>
      <c r="E131" s="186" t="s">
        <v>147</v>
      </c>
      <c r="F131" s="185">
        <f>F132</f>
        <v>0</v>
      </c>
      <c r="G131" s="185">
        <f t="shared" ref="G131:L131" si="59">G132</f>
        <v>0</v>
      </c>
      <c r="H131" s="185">
        <f t="shared" si="59"/>
        <v>0</v>
      </c>
      <c r="I131" s="185">
        <f t="shared" si="59"/>
        <v>0</v>
      </c>
      <c r="J131" s="185">
        <f t="shared" si="59"/>
        <v>0</v>
      </c>
      <c r="K131" s="185">
        <f t="shared" si="59"/>
        <v>0</v>
      </c>
      <c r="L131" s="185">
        <f t="shared" si="59"/>
        <v>0</v>
      </c>
    </row>
    <row r="132" spans="2:12" x14ac:dyDescent="0.25">
      <c r="B132" s="235">
        <v>70</v>
      </c>
      <c r="C132" s="185" t="s">
        <v>78</v>
      </c>
      <c r="D132" s="186">
        <f t="shared" si="24"/>
        <v>0</v>
      </c>
      <c r="E132" s="186" t="s">
        <v>147</v>
      </c>
      <c r="F132" s="185">
        <v>0</v>
      </c>
      <c r="G132" s="185">
        <v>0</v>
      </c>
      <c r="H132" s="185">
        <v>0</v>
      </c>
      <c r="I132" s="185">
        <v>0</v>
      </c>
      <c r="J132" s="185">
        <v>0</v>
      </c>
      <c r="K132" s="185">
        <v>0</v>
      </c>
      <c r="L132" s="185">
        <v>0</v>
      </c>
    </row>
    <row r="133" spans="2:12" x14ac:dyDescent="0.25">
      <c r="B133" s="234" t="s">
        <v>131</v>
      </c>
      <c r="C133" s="191" t="s">
        <v>130</v>
      </c>
      <c r="D133" s="192">
        <f t="shared" si="24"/>
        <v>20</v>
      </c>
      <c r="E133" s="233" t="str">
        <f>E134</f>
        <v>0</v>
      </c>
      <c r="F133" s="191">
        <f>F134</f>
        <v>14</v>
      </c>
      <c r="G133" s="191">
        <f t="shared" ref="G133:L134" si="60">G134</f>
        <v>4</v>
      </c>
      <c r="H133" s="191">
        <f t="shared" si="60"/>
        <v>2</v>
      </c>
      <c r="I133" s="191">
        <f t="shared" si="60"/>
        <v>0</v>
      </c>
      <c r="J133" s="191">
        <f t="shared" si="60"/>
        <v>15</v>
      </c>
      <c r="K133" s="191">
        <f t="shared" si="60"/>
        <v>15</v>
      </c>
      <c r="L133" s="191">
        <f t="shared" si="60"/>
        <v>15</v>
      </c>
    </row>
    <row r="134" spans="2:12" x14ac:dyDescent="0.25">
      <c r="B134" s="235"/>
      <c r="C134" s="185" t="s">
        <v>73</v>
      </c>
      <c r="D134" s="186">
        <f t="shared" si="24"/>
        <v>20</v>
      </c>
      <c r="E134" s="223" t="str">
        <f>E135</f>
        <v>0</v>
      </c>
      <c r="F134" s="223">
        <f t="shared" ref="F134" si="61">F135</f>
        <v>14</v>
      </c>
      <c r="G134" s="223">
        <f t="shared" si="60"/>
        <v>4</v>
      </c>
      <c r="H134" s="223">
        <f t="shared" si="60"/>
        <v>2</v>
      </c>
      <c r="I134" s="223">
        <f t="shared" si="60"/>
        <v>0</v>
      </c>
      <c r="J134" s="223">
        <f t="shared" si="60"/>
        <v>15</v>
      </c>
      <c r="K134" s="223">
        <f t="shared" si="60"/>
        <v>15</v>
      </c>
      <c r="L134" s="223">
        <f t="shared" si="60"/>
        <v>15</v>
      </c>
    </row>
    <row r="135" spans="2:12" x14ac:dyDescent="0.25">
      <c r="B135" s="235">
        <v>20</v>
      </c>
      <c r="C135" s="185" t="s">
        <v>128</v>
      </c>
      <c r="D135" s="186">
        <f t="shared" si="24"/>
        <v>20</v>
      </c>
      <c r="E135" s="186" t="s">
        <v>147</v>
      </c>
      <c r="F135" s="185">
        <v>14</v>
      </c>
      <c r="G135" s="185">
        <v>4</v>
      </c>
      <c r="H135" s="185">
        <v>2</v>
      </c>
      <c r="I135" s="185">
        <v>0</v>
      </c>
      <c r="J135" s="185">
        <v>15</v>
      </c>
      <c r="K135" s="185">
        <v>15</v>
      </c>
      <c r="L135" s="185">
        <v>15</v>
      </c>
    </row>
    <row r="136" spans="2:12" hidden="1" x14ac:dyDescent="0.25">
      <c r="B136" s="234"/>
      <c r="C136" s="191"/>
      <c r="D136" s="192"/>
      <c r="E136" s="233"/>
      <c r="F136" s="191"/>
      <c r="G136" s="191"/>
      <c r="H136" s="191"/>
      <c r="I136" s="191"/>
      <c r="J136" s="191"/>
      <c r="K136" s="191"/>
      <c r="L136" s="191"/>
    </row>
    <row r="137" spans="2:12" hidden="1" x14ac:dyDescent="0.25">
      <c r="B137" s="235"/>
      <c r="C137" s="185"/>
      <c r="D137" s="186"/>
      <c r="E137" s="223"/>
      <c r="F137" s="185"/>
      <c r="G137" s="185"/>
      <c r="H137" s="185"/>
      <c r="I137" s="185"/>
      <c r="J137" s="185"/>
      <c r="K137" s="185"/>
      <c r="L137" s="185"/>
    </row>
    <row r="138" spans="2:12" hidden="1" x14ac:dyDescent="0.25">
      <c r="B138" s="235"/>
      <c r="C138" s="185"/>
      <c r="D138" s="186"/>
      <c r="E138" s="186"/>
      <c r="F138" s="185"/>
      <c r="G138" s="185"/>
      <c r="H138" s="185"/>
      <c r="I138" s="185"/>
      <c r="J138" s="185"/>
      <c r="K138" s="185"/>
      <c r="L138" s="185"/>
    </row>
    <row r="139" spans="2:12" x14ac:dyDescent="0.25">
      <c r="B139" s="231" t="s">
        <v>121</v>
      </c>
      <c r="C139" s="191" t="s">
        <v>119</v>
      </c>
      <c r="D139" s="192">
        <f t="shared" ref="D139:D153" si="62">F139+G139+H139+I139</f>
        <v>10</v>
      </c>
      <c r="E139" s="233" t="str">
        <f>E140</f>
        <v>0</v>
      </c>
      <c r="F139" s="191">
        <f>F140</f>
        <v>2</v>
      </c>
      <c r="G139" s="191">
        <f t="shared" ref="G139:L140" si="63">G140</f>
        <v>4</v>
      </c>
      <c r="H139" s="191">
        <f t="shared" si="63"/>
        <v>4</v>
      </c>
      <c r="I139" s="191">
        <f t="shared" si="63"/>
        <v>0</v>
      </c>
      <c r="J139" s="191">
        <f t="shared" si="63"/>
        <v>10</v>
      </c>
      <c r="K139" s="191">
        <f t="shared" si="63"/>
        <v>10</v>
      </c>
      <c r="L139" s="191">
        <f t="shared" si="63"/>
        <v>10</v>
      </c>
    </row>
    <row r="140" spans="2:12" x14ac:dyDescent="0.25">
      <c r="B140" s="235"/>
      <c r="C140" s="185" t="s">
        <v>73</v>
      </c>
      <c r="D140" s="186">
        <f t="shared" si="62"/>
        <v>10</v>
      </c>
      <c r="E140" s="223" t="str">
        <f>E141</f>
        <v>0</v>
      </c>
      <c r="F140" s="185">
        <f>F141</f>
        <v>2</v>
      </c>
      <c r="G140" s="185">
        <f t="shared" si="63"/>
        <v>4</v>
      </c>
      <c r="H140" s="185">
        <f t="shared" si="63"/>
        <v>4</v>
      </c>
      <c r="I140" s="185">
        <f t="shared" si="63"/>
        <v>0</v>
      </c>
      <c r="J140" s="185">
        <f t="shared" si="63"/>
        <v>10</v>
      </c>
      <c r="K140" s="185">
        <f t="shared" si="63"/>
        <v>10</v>
      </c>
      <c r="L140" s="185">
        <f t="shared" si="63"/>
        <v>10</v>
      </c>
    </row>
    <row r="141" spans="2:12" x14ac:dyDescent="0.25">
      <c r="B141" s="235">
        <v>20</v>
      </c>
      <c r="C141" s="185" t="s">
        <v>120</v>
      </c>
      <c r="D141" s="186">
        <f t="shared" si="62"/>
        <v>10</v>
      </c>
      <c r="E141" s="186" t="s">
        <v>147</v>
      </c>
      <c r="F141" s="185">
        <v>2</v>
      </c>
      <c r="G141" s="185">
        <v>4</v>
      </c>
      <c r="H141" s="185">
        <v>4</v>
      </c>
      <c r="I141" s="185">
        <v>0</v>
      </c>
      <c r="J141" s="185">
        <v>10</v>
      </c>
      <c r="K141" s="185">
        <v>10</v>
      </c>
      <c r="L141" s="185">
        <v>10</v>
      </c>
    </row>
    <row r="142" spans="2:12" x14ac:dyDescent="0.25">
      <c r="B142" s="238" t="s">
        <v>100</v>
      </c>
      <c r="C142" s="191" t="s">
        <v>99</v>
      </c>
      <c r="D142" s="192">
        <f t="shared" si="62"/>
        <v>3958.87</v>
      </c>
      <c r="E142" s="191">
        <f t="shared" ref="E142:L142" si="64">E143+E146</f>
        <v>0</v>
      </c>
      <c r="F142" s="191">
        <f t="shared" si="64"/>
        <v>3513.87</v>
      </c>
      <c r="G142" s="191">
        <f t="shared" si="64"/>
        <v>135</v>
      </c>
      <c r="H142" s="191">
        <f t="shared" si="64"/>
        <v>115</v>
      </c>
      <c r="I142" s="191">
        <f t="shared" si="64"/>
        <v>195</v>
      </c>
      <c r="J142" s="191">
        <f t="shared" si="64"/>
        <v>210</v>
      </c>
      <c r="K142" s="191">
        <f t="shared" si="64"/>
        <v>210</v>
      </c>
      <c r="L142" s="191">
        <f t="shared" si="64"/>
        <v>210</v>
      </c>
    </row>
    <row r="143" spans="2:12" x14ac:dyDescent="0.25">
      <c r="B143" s="235"/>
      <c r="C143" s="185" t="s">
        <v>73</v>
      </c>
      <c r="D143" s="186">
        <f t="shared" si="62"/>
        <v>675</v>
      </c>
      <c r="E143" s="185">
        <f t="shared" ref="E143:L143" si="65">E144+E145</f>
        <v>0</v>
      </c>
      <c r="F143" s="185">
        <f t="shared" si="65"/>
        <v>230</v>
      </c>
      <c r="G143" s="185">
        <f t="shared" si="65"/>
        <v>135</v>
      </c>
      <c r="H143" s="185">
        <f t="shared" si="65"/>
        <v>115</v>
      </c>
      <c r="I143" s="185">
        <f t="shared" si="65"/>
        <v>195</v>
      </c>
      <c r="J143" s="185">
        <f t="shared" si="65"/>
        <v>210</v>
      </c>
      <c r="K143" s="185">
        <f t="shared" si="65"/>
        <v>210</v>
      </c>
      <c r="L143" s="185">
        <f t="shared" si="65"/>
        <v>210</v>
      </c>
    </row>
    <row r="144" spans="2:12" ht="12.75" customHeight="1" x14ac:dyDescent="0.25">
      <c r="B144" s="235">
        <v>20</v>
      </c>
      <c r="C144" s="185" t="s">
        <v>75</v>
      </c>
      <c r="D144" s="186">
        <f t="shared" si="62"/>
        <v>675</v>
      </c>
      <c r="E144" s="186" t="s">
        <v>147</v>
      </c>
      <c r="F144" s="185">
        <v>230</v>
      </c>
      <c r="G144" s="185">
        <v>135</v>
      </c>
      <c r="H144" s="185">
        <v>115</v>
      </c>
      <c r="I144" s="185">
        <v>195</v>
      </c>
      <c r="J144" s="185">
        <v>210</v>
      </c>
      <c r="K144" s="185">
        <v>210</v>
      </c>
      <c r="L144" s="185">
        <v>210</v>
      </c>
    </row>
    <row r="145" spans="2:12" ht="12.75" hidden="1" customHeight="1" x14ac:dyDescent="0.25">
      <c r="B145" s="235">
        <v>81</v>
      </c>
      <c r="C145" s="185" t="s">
        <v>112</v>
      </c>
      <c r="D145" s="186">
        <f t="shared" si="62"/>
        <v>0</v>
      </c>
      <c r="E145" s="186"/>
      <c r="F145" s="185">
        <v>0</v>
      </c>
      <c r="G145" s="185">
        <v>0</v>
      </c>
      <c r="H145" s="185">
        <v>0</v>
      </c>
      <c r="I145" s="185">
        <v>0</v>
      </c>
      <c r="J145" s="185">
        <v>0</v>
      </c>
      <c r="K145" s="185">
        <v>0</v>
      </c>
      <c r="L145" s="185">
        <v>0</v>
      </c>
    </row>
    <row r="146" spans="2:12" x14ac:dyDescent="0.25">
      <c r="B146" s="235"/>
      <c r="C146" s="185" t="s">
        <v>77</v>
      </c>
      <c r="D146" s="186">
        <f t="shared" si="62"/>
        <v>3283.87</v>
      </c>
      <c r="E146" s="186">
        <f>E147+E148</f>
        <v>0</v>
      </c>
      <c r="F146" s="186">
        <f t="shared" ref="F146:L146" si="66">F147+F148</f>
        <v>3283.87</v>
      </c>
      <c r="G146" s="186">
        <f t="shared" si="66"/>
        <v>0</v>
      </c>
      <c r="H146" s="186">
        <f t="shared" si="66"/>
        <v>0</v>
      </c>
      <c r="I146" s="186">
        <f t="shared" si="66"/>
        <v>0</v>
      </c>
      <c r="J146" s="186">
        <f t="shared" si="66"/>
        <v>0</v>
      </c>
      <c r="K146" s="186">
        <f t="shared" si="66"/>
        <v>0</v>
      </c>
      <c r="L146" s="186">
        <f t="shared" si="66"/>
        <v>0</v>
      </c>
    </row>
    <row r="147" spans="2:12" x14ac:dyDescent="0.25">
      <c r="B147" s="235">
        <v>60</v>
      </c>
      <c r="C147" s="185" t="s">
        <v>162</v>
      </c>
      <c r="D147" s="186">
        <f t="shared" si="62"/>
        <v>1998.87</v>
      </c>
      <c r="E147" s="186">
        <f t="shared" ref="E147" si="67">E148+E149</f>
        <v>0</v>
      </c>
      <c r="F147" s="230">
        <v>1998.87</v>
      </c>
      <c r="G147" s="223">
        <v>0</v>
      </c>
      <c r="H147" s="223">
        <v>0</v>
      </c>
      <c r="I147" s="223">
        <v>0</v>
      </c>
      <c r="J147" s="223">
        <v>0</v>
      </c>
      <c r="K147" s="223">
        <v>0</v>
      </c>
      <c r="L147" s="223">
        <v>0</v>
      </c>
    </row>
    <row r="148" spans="2:12" x14ac:dyDescent="0.25">
      <c r="B148" s="235">
        <v>70</v>
      </c>
      <c r="C148" s="185" t="s">
        <v>78</v>
      </c>
      <c r="D148" s="186">
        <f t="shared" si="62"/>
        <v>1285</v>
      </c>
      <c r="E148" s="186">
        <f>E149+E152</f>
        <v>0</v>
      </c>
      <c r="F148" s="185">
        <v>1285</v>
      </c>
      <c r="G148" s="185">
        <v>0</v>
      </c>
      <c r="H148" s="185">
        <v>0</v>
      </c>
      <c r="I148" s="185">
        <v>0</v>
      </c>
      <c r="J148" s="185">
        <v>0</v>
      </c>
      <c r="K148" s="185">
        <v>0</v>
      </c>
      <c r="L148" s="185">
        <v>0</v>
      </c>
    </row>
    <row r="149" spans="2:12" x14ac:dyDescent="0.25">
      <c r="B149" s="185" t="s">
        <v>108</v>
      </c>
      <c r="C149" s="191" t="s">
        <v>188</v>
      </c>
      <c r="D149" s="186">
        <f t="shared" si="62"/>
        <v>2</v>
      </c>
      <c r="E149" s="224">
        <f>E150</f>
        <v>0</v>
      </c>
      <c r="F149" s="224">
        <f t="shared" ref="F149:L149" si="68">F150</f>
        <v>2</v>
      </c>
      <c r="G149" s="224">
        <f t="shared" si="68"/>
        <v>0</v>
      </c>
      <c r="H149" s="224">
        <f t="shared" si="68"/>
        <v>0</v>
      </c>
      <c r="I149" s="224">
        <f t="shared" si="68"/>
        <v>0</v>
      </c>
      <c r="J149" s="224">
        <f t="shared" si="68"/>
        <v>0</v>
      </c>
      <c r="K149" s="224">
        <f t="shared" si="68"/>
        <v>0</v>
      </c>
      <c r="L149" s="224">
        <f t="shared" si="68"/>
        <v>0</v>
      </c>
    </row>
    <row r="150" spans="2:12" x14ac:dyDescent="0.25">
      <c r="B150" s="185"/>
      <c r="C150" s="185" t="s">
        <v>73</v>
      </c>
      <c r="D150" s="224">
        <f t="shared" si="62"/>
        <v>2</v>
      </c>
      <c r="E150" s="224">
        <f>E151</f>
        <v>0</v>
      </c>
      <c r="F150" s="224">
        <f t="shared" ref="F150:L150" si="69">F151</f>
        <v>2</v>
      </c>
      <c r="G150" s="224">
        <f t="shared" si="69"/>
        <v>0</v>
      </c>
      <c r="H150" s="224">
        <f t="shared" si="69"/>
        <v>0</v>
      </c>
      <c r="I150" s="224">
        <f t="shared" si="69"/>
        <v>0</v>
      </c>
      <c r="J150" s="224">
        <f t="shared" si="69"/>
        <v>0</v>
      </c>
      <c r="K150" s="224">
        <f t="shared" si="69"/>
        <v>0</v>
      </c>
      <c r="L150" s="224">
        <f t="shared" si="69"/>
        <v>0</v>
      </c>
    </row>
    <row r="151" spans="2:12" x14ac:dyDescent="0.25">
      <c r="B151" s="185">
        <v>20</v>
      </c>
      <c r="C151" s="185" t="s">
        <v>128</v>
      </c>
      <c r="D151" s="224">
        <f t="shared" si="62"/>
        <v>2</v>
      </c>
      <c r="E151" s="224">
        <v>0</v>
      </c>
      <c r="F151" s="198">
        <v>2</v>
      </c>
      <c r="G151" s="198">
        <v>0</v>
      </c>
      <c r="H151" s="198">
        <v>0</v>
      </c>
      <c r="I151" s="198">
        <v>0</v>
      </c>
      <c r="J151" s="198">
        <v>0</v>
      </c>
      <c r="K151" s="198">
        <v>0</v>
      </c>
      <c r="L151" s="198">
        <v>0</v>
      </c>
    </row>
    <row r="152" spans="2:12" hidden="1" x14ac:dyDescent="0.25">
      <c r="B152" s="185"/>
      <c r="C152" s="185" t="s">
        <v>77</v>
      </c>
      <c r="D152" s="186">
        <f t="shared" si="62"/>
        <v>0</v>
      </c>
      <c r="E152" s="186"/>
      <c r="F152" s="185">
        <f>F153</f>
        <v>0</v>
      </c>
      <c r="G152" s="185">
        <f t="shared" ref="G152:L152" si="70">G153</f>
        <v>0</v>
      </c>
      <c r="H152" s="185">
        <f t="shared" si="70"/>
        <v>0</v>
      </c>
      <c r="I152" s="185">
        <f t="shared" si="70"/>
        <v>0</v>
      </c>
      <c r="J152" s="185">
        <f t="shared" si="70"/>
        <v>0</v>
      </c>
      <c r="K152" s="185">
        <f t="shared" si="70"/>
        <v>0</v>
      </c>
      <c r="L152" s="185">
        <f t="shared" si="70"/>
        <v>0</v>
      </c>
    </row>
    <row r="153" spans="2:12" hidden="1" x14ac:dyDescent="0.25">
      <c r="B153" s="185">
        <v>56</v>
      </c>
      <c r="C153" s="185" t="s">
        <v>109</v>
      </c>
      <c r="D153" s="186">
        <f t="shared" si="62"/>
        <v>0</v>
      </c>
      <c r="E153" s="186"/>
      <c r="F153" s="185">
        <v>0</v>
      </c>
      <c r="G153" s="185">
        <v>0</v>
      </c>
      <c r="H153" s="185">
        <v>0</v>
      </c>
      <c r="I153" s="185">
        <v>0</v>
      </c>
      <c r="J153" s="185">
        <v>0</v>
      </c>
      <c r="K153" s="185">
        <v>0</v>
      </c>
      <c r="L153" s="185">
        <v>0</v>
      </c>
    </row>
    <row r="154" spans="2:12" x14ac:dyDescent="0.25">
      <c r="B154" s="235">
        <v>98</v>
      </c>
      <c r="C154" s="185" t="s">
        <v>143</v>
      </c>
      <c r="D154" s="206">
        <f>D8-D59</f>
        <v>-4576.8600000000006</v>
      </c>
      <c r="E154" s="198">
        <v>0</v>
      </c>
      <c r="F154" s="206">
        <f t="shared" ref="F154:L155" si="71">F8-F59</f>
        <v>-4576.8600000000006</v>
      </c>
      <c r="G154" s="198">
        <f t="shared" si="71"/>
        <v>0</v>
      </c>
      <c r="H154" s="198">
        <f t="shared" si="71"/>
        <v>0</v>
      </c>
      <c r="I154" s="198">
        <f t="shared" si="71"/>
        <v>0</v>
      </c>
      <c r="J154" s="198">
        <f t="shared" si="71"/>
        <v>0</v>
      </c>
      <c r="K154" s="198">
        <f t="shared" si="71"/>
        <v>0</v>
      </c>
      <c r="L154" s="198">
        <f t="shared" si="71"/>
        <v>0</v>
      </c>
    </row>
    <row r="155" spans="2:12" x14ac:dyDescent="0.25">
      <c r="B155" s="239"/>
      <c r="C155" s="240" t="s">
        <v>144</v>
      </c>
      <c r="D155" s="186">
        <f>D9-D60</f>
        <v>0</v>
      </c>
      <c r="E155" s="186" t="s">
        <v>147</v>
      </c>
      <c r="F155" s="186">
        <f t="shared" si="71"/>
        <v>0</v>
      </c>
      <c r="G155" s="186">
        <f t="shared" si="71"/>
        <v>0</v>
      </c>
      <c r="H155" s="186">
        <f t="shared" si="71"/>
        <v>0</v>
      </c>
      <c r="I155" s="186">
        <f t="shared" si="71"/>
        <v>0</v>
      </c>
      <c r="J155" s="186">
        <f t="shared" si="71"/>
        <v>0</v>
      </c>
      <c r="K155" s="186">
        <f t="shared" si="71"/>
        <v>0</v>
      </c>
      <c r="L155" s="186">
        <f t="shared" si="71"/>
        <v>0</v>
      </c>
    </row>
    <row r="156" spans="2:12" x14ac:dyDescent="0.25">
      <c r="B156" s="239"/>
      <c r="C156" s="240" t="s">
        <v>145</v>
      </c>
      <c r="D156" s="186">
        <f>D53-D64</f>
        <v>-4576.8600000000006</v>
      </c>
      <c r="E156" s="186" t="s">
        <v>147</v>
      </c>
      <c r="F156" s="186">
        <f t="shared" ref="F156:L156" si="72">F53-F64</f>
        <v>-4576.8600000000006</v>
      </c>
      <c r="G156" s="186">
        <f t="shared" si="72"/>
        <v>0</v>
      </c>
      <c r="H156" s="186">
        <f t="shared" si="72"/>
        <v>0</v>
      </c>
      <c r="I156" s="186">
        <f t="shared" si="72"/>
        <v>0</v>
      </c>
      <c r="J156" s="186">
        <f t="shared" si="72"/>
        <v>0</v>
      </c>
      <c r="K156" s="186">
        <f t="shared" si="72"/>
        <v>0</v>
      </c>
      <c r="L156" s="186">
        <f t="shared" si="72"/>
        <v>0</v>
      </c>
    </row>
    <row r="157" spans="2:12" x14ac:dyDescent="0.25">
      <c r="B157" s="6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6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6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6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6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6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6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6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6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6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6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6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6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6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6"/>
    </row>
    <row r="172" spans="2:12" x14ac:dyDescent="0.25">
      <c r="B172" s="6"/>
    </row>
    <row r="173" spans="2:12" x14ac:dyDescent="0.25">
      <c r="B173" s="6"/>
    </row>
    <row r="174" spans="2:12" x14ac:dyDescent="0.25">
      <c r="B174" s="6"/>
    </row>
    <row r="175" spans="2:12" x14ac:dyDescent="0.25">
      <c r="B175" s="6"/>
    </row>
    <row r="176" spans="2:1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</sheetData>
  <pageMargins left="0.5" right="0" top="0.75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84"/>
  <sheetViews>
    <sheetView zoomScale="142" zoomScaleNormal="142" workbookViewId="0">
      <pane xSplit="1" ySplit="7" topLeftCell="B44" activePane="bottomRight" state="frozen"/>
      <selection pane="topRight" activeCell="B1" sqref="B1"/>
      <selection pane="bottomLeft" activeCell="A9" sqref="A9"/>
      <selection pane="bottomRight" activeCell="D52" sqref="D52"/>
    </sheetView>
  </sheetViews>
  <sheetFormatPr defaultRowHeight="12.5" x14ac:dyDescent="0.25"/>
  <cols>
    <col min="1" max="1" width="1.54296875" customWidth="1"/>
    <col min="2" max="2" width="9" customWidth="1"/>
    <col min="3" max="3" width="32.453125" customWidth="1"/>
    <col min="4" max="4" width="7" customWidth="1"/>
    <col min="5" max="5" width="5.6328125" customWidth="1"/>
    <col min="6" max="6" width="6.54296875" customWidth="1"/>
    <col min="7" max="7" width="5.81640625" customWidth="1"/>
    <col min="8" max="8" width="6.453125" customWidth="1"/>
    <col min="9" max="9" width="5.81640625" customWidth="1"/>
    <col min="10" max="10" width="5.90625" customWidth="1"/>
    <col min="11" max="11" width="5.6328125" customWidth="1"/>
    <col min="12" max="12" width="6" customWidth="1"/>
    <col min="14" max="14" width="9.6328125" customWidth="1"/>
  </cols>
  <sheetData>
    <row r="1" spans="2:14" ht="13" x14ac:dyDescent="0.3">
      <c r="B1" s="78" t="s">
        <v>102</v>
      </c>
      <c r="G1" s="3"/>
      <c r="H1" s="3"/>
      <c r="J1" s="3" t="s">
        <v>111</v>
      </c>
    </row>
    <row r="2" spans="2:14" ht="16.5" customHeight="1" x14ac:dyDescent="0.3">
      <c r="F2" s="4"/>
      <c r="G2" s="4"/>
      <c r="H2" s="3"/>
      <c r="I2" s="120" t="s">
        <v>174</v>
      </c>
    </row>
    <row r="3" spans="2:14" ht="8.25" customHeight="1" x14ac:dyDescent="0.3">
      <c r="F3" s="4"/>
      <c r="G3" s="4"/>
      <c r="H3" s="3"/>
    </row>
    <row r="4" spans="2:14" ht="13" x14ac:dyDescent="0.3">
      <c r="C4" s="1" t="s">
        <v>159</v>
      </c>
    </row>
    <row r="5" spans="2:14" ht="13" x14ac:dyDescent="0.3">
      <c r="C5" s="1" t="s">
        <v>160</v>
      </c>
    </row>
    <row r="6" spans="2:14" x14ac:dyDescent="0.25">
      <c r="I6" s="5"/>
      <c r="J6" s="5"/>
      <c r="K6" s="5"/>
      <c r="L6" s="27" t="s">
        <v>105</v>
      </c>
    </row>
    <row r="7" spans="2:14" ht="27" customHeight="1" x14ac:dyDescent="0.25">
      <c r="B7" s="69" t="s">
        <v>0</v>
      </c>
      <c r="C7" s="69" t="s">
        <v>1</v>
      </c>
      <c r="D7" s="142" t="s">
        <v>161</v>
      </c>
      <c r="E7" s="143" t="s">
        <v>146</v>
      </c>
      <c r="F7" s="72" t="s">
        <v>63</v>
      </c>
      <c r="G7" s="72" t="s">
        <v>64</v>
      </c>
      <c r="H7" s="72" t="s">
        <v>65</v>
      </c>
      <c r="I7" s="86" t="s">
        <v>66</v>
      </c>
      <c r="J7" s="73">
        <v>2024</v>
      </c>
      <c r="K7" s="70">
        <v>2025</v>
      </c>
      <c r="L7" s="71">
        <v>2026</v>
      </c>
    </row>
    <row r="8" spans="2:14" ht="11.25" customHeight="1" x14ac:dyDescent="0.25">
      <c r="B8" s="85" t="s">
        <v>107</v>
      </c>
      <c r="C8" s="66" t="s">
        <v>106</v>
      </c>
      <c r="D8" s="67">
        <f t="shared" ref="D8:D55" si="0">F8+G8+H8+I8</f>
        <v>9585.01</v>
      </c>
      <c r="E8" s="135" t="s">
        <v>147</v>
      </c>
      <c r="F8" s="184">
        <f t="shared" ref="F8:L8" si="1">F9+F53</f>
        <v>4470.01</v>
      </c>
      <c r="G8" s="68">
        <f t="shared" si="1"/>
        <v>1950</v>
      </c>
      <c r="H8" s="68">
        <f t="shared" si="1"/>
        <v>1604</v>
      </c>
      <c r="I8" s="87">
        <f t="shared" si="1"/>
        <v>1561</v>
      </c>
      <c r="J8" s="117">
        <f t="shared" si="1"/>
        <v>5098</v>
      </c>
      <c r="K8" s="118">
        <f t="shared" si="1"/>
        <v>5026</v>
      </c>
      <c r="L8" s="119">
        <f t="shared" si="1"/>
        <v>5001</v>
      </c>
    </row>
    <row r="9" spans="2:14" ht="11.25" customHeight="1" x14ac:dyDescent="0.25">
      <c r="B9" s="28"/>
      <c r="C9" s="47" t="s">
        <v>68</v>
      </c>
      <c r="D9" s="61">
        <f t="shared" si="0"/>
        <v>7095</v>
      </c>
      <c r="E9" s="136" t="s">
        <v>147</v>
      </c>
      <c r="F9" s="16">
        <f>F10+F14+F17+F48+F45+F51</f>
        <v>1980</v>
      </c>
      <c r="G9" s="16">
        <f t="shared" ref="G9:L9" si="2">G10+G14+G17+G48+G45+G51</f>
        <v>1950</v>
      </c>
      <c r="H9" s="16">
        <f t="shared" si="2"/>
        <v>1604</v>
      </c>
      <c r="I9" s="16">
        <f t="shared" si="2"/>
        <v>1561</v>
      </c>
      <c r="J9" s="16">
        <f t="shared" si="2"/>
        <v>4841</v>
      </c>
      <c r="K9" s="16">
        <f t="shared" si="2"/>
        <v>4853</v>
      </c>
      <c r="L9" s="16">
        <f t="shared" si="2"/>
        <v>4865</v>
      </c>
    </row>
    <row r="10" spans="2:14" ht="11.25" customHeight="1" x14ac:dyDescent="0.25">
      <c r="B10" s="29" t="s">
        <v>4</v>
      </c>
      <c r="C10" s="47" t="s">
        <v>43</v>
      </c>
      <c r="D10" s="61">
        <f t="shared" si="0"/>
        <v>1868</v>
      </c>
      <c r="E10" s="136" t="s">
        <v>147</v>
      </c>
      <c r="F10" s="18">
        <f t="shared" ref="F10:L10" si="3">F11+F12+F13</f>
        <v>498</v>
      </c>
      <c r="G10" s="18">
        <f t="shared" si="3"/>
        <v>482</v>
      </c>
      <c r="H10" s="18">
        <f t="shared" si="3"/>
        <v>483</v>
      </c>
      <c r="I10" s="89">
        <f t="shared" si="3"/>
        <v>405</v>
      </c>
      <c r="J10" s="75">
        <f t="shared" si="3"/>
        <v>1491</v>
      </c>
      <c r="K10" s="18">
        <f t="shared" si="3"/>
        <v>1552</v>
      </c>
      <c r="L10" s="19">
        <f t="shared" si="3"/>
        <v>1622</v>
      </c>
    </row>
    <row r="11" spans="2:14" ht="11.25" customHeight="1" x14ac:dyDescent="0.25">
      <c r="B11" s="30" t="s">
        <v>6</v>
      </c>
      <c r="C11" s="41" t="s">
        <v>5</v>
      </c>
      <c r="D11" s="62">
        <f t="shared" si="0"/>
        <v>362</v>
      </c>
      <c r="E11" s="137" t="s">
        <v>147</v>
      </c>
      <c r="F11" s="8">
        <v>91</v>
      </c>
      <c r="G11" s="8">
        <v>90</v>
      </c>
      <c r="H11" s="8">
        <v>91</v>
      </c>
      <c r="I11" s="90">
        <v>90</v>
      </c>
      <c r="J11" s="9">
        <v>391</v>
      </c>
      <c r="K11" s="8">
        <v>410</v>
      </c>
      <c r="L11" s="26">
        <v>430</v>
      </c>
    </row>
    <row r="12" spans="2:14" ht="21" customHeight="1" x14ac:dyDescent="0.25">
      <c r="B12" s="30" t="s">
        <v>7</v>
      </c>
      <c r="C12" s="48" t="s">
        <v>58</v>
      </c>
      <c r="D12" s="62">
        <f t="shared" si="0"/>
        <v>1506</v>
      </c>
      <c r="E12" s="137" t="s">
        <v>147</v>
      </c>
      <c r="F12" s="8">
        <v>407</v>
      </c>
      <c r="G12" s="8">
        <v>392</v>
      </c>
      <c r="H12" s="8">
        <v>392</v>
      </c>
      <c r="I12" s="90">
        <v>315</v>
      </c>
      <c r="J12" s="9">
        <v>1100</v>
      </c>
      <c r="K12" s="8">
        <v>1142</v>
      </c>
      <c r="L12" s="10">
        <v>1192</v>
      </c>
      <c r="N12" s="2"/>
    </row>
    <row r="13" spans="2:14" ht="16.5" customHeight="1" x14ac:dyDescent="0.25">
      <c r="B13" s="30" t="s">
        <v>140</v>
      </c>
      <c r="C13" s="48" t="s">
        <v>141</v>
      </c>
      <c r="D13" s="62">
        <f t="shared" si="0"/>
        <v>0</v>
      </c>
      <c r="E13" s="137" t="s">
        <v>147</v>
      </c>
      <c r="F13" s="8">
        <v>0</v>
      </c>
      <c r="G13" s="8">
        <v>0</v>
      </c>
      <c r="H13" s="8">
        <v>0</v>
      </c>
      <c r="I13" s="90">
        <v>0</v>
      </c>
      <c r="J13" s="9">
        <v>0</v>
      </c>
      <c r="K13" s="8">
        <v>0</v>
      </c>
      <c r="L13" s="10">
        <v>0</v>
      </c>
      <c r="N13" s="2"/>
    </row>
    <row r="14" spans="2:14" ht="11.25" customHeight="1" x14ac:dyDescent="0.25">
      <c r="B14" s="31" t="s">
        <v>8</v>
      </c>
      <c r="C14" s="49" t="s">
        <v>62</v>
      </c>
      <c r="D14" s="61">
        <f t="shared" si="0"/>
        <v>2936.48</v>
      </c>
      <c r="E14" s="136" t="s">
        <v>147</v>
      </c>
      <c r="F14" s="24">
        <f t="shared" ref="F14:L14" si="4">F15+F16</f>
        <v>771</v>
      </c>
      <c r="G14" s="24">
        <f t="shared" si="4"/>
        <v>768</v>
      </c>
      <c r="H14" s="24">
        <f t="shared" si="4"/>
        <v>705</v>
      </c>
      <c r="I14" s="115">
        <f t="shared" si="4"/>
        <v>692.48</v>
      </c>
      <c r="J14" s="159">
        <f t="shared" si="4"/>
        <v>2527.48</v>
      </c>
      <c r="K14" s="114">
        <f t="shared" si="4"/>
        <v>2367.48</v>
      </c>
      <c r="L14" s="158">
        <f t="shared" si="4"/>
        <v>2247.48</v>
      </c>
    </row>
    <row r="15" spans="2:14" ht="21" customHeight="1" x14ac:dyDescent="0.25">
      <c r="B15" s="32" t="s">
        <v>9</v>
      </c>
      <c r="C15" s="50" t="s">
        <v>103</v>
      </c>
      <c r="D15" s="62">
        <f t="shared" si="0"/>
        <v>2141.48</v>
      </c>
      <c r="E15" s="137" t="s">
        <v>147</v>
      </c>
      <c r="F15" s="8">
        <v>558</v>
      </c>
      <c r="G15" s="8">
        <v>558</v>
      </c>
      <c r="H15" s="8">
        <v>513</v>
      </c>
      <c r="I15" s="90">
        <v>512.48</v>
      </c>
      <c r="J15" s="9">
        <v>1736.48</v>
      </c>
      <c r="K15" s="8">
        <v>1743.48</v>
      </c>
      <c r="L15" s="116">
        <v>1750.48</v>
      </c>
    </row>
    <row r="16" spans="2:14" ht="21" customHeight="1" x14ac:dyDescent="0.25">
      <c r="B16" s="32" t="s">
        <v>10</v>
      </c>
      <c r="C16" s="51" t="s">
        <v>104</v>
      </c>
      <c r="D16" s="62">
        <f t="shared" si="0"/>
        <v>795</v>
      </c>
      <c r="E16" s="137" t="s">
        <v>147</v>
      </c>
      <c r="F16" s="8">
        <v>213</v>
      </c>
      <c r="G16" s="8">
        <v>210</v>
      </c>
      <c r="H16" s="8">
        <v>192</v>
      </c>
      <c r="I16" s="90">
        <v>180</v>
      </c>
      <c r="J16" s="9">
        <v>791</v>
      </c>
      <c r="K16" s="8">
        <v>624</v>
      </c>
      <c r="L16" s="26">
        <v>497</v>
      </c>
    </row>
    <row r="17" spans="2:14" ht="11.25" customHeight="1" x14ac:dyDescent="0.25">
      <c r="B17" s="32"/>
      <c r="C17" s="52" t="s">
        <v>57</v>
      </c>
      <c r="D17" s="61">
        <f t="shared" si="0"/>
        <v>1910.52</v>
      </c>
      <c r="E17" s="136" t="s">
        <v>147</v>
      </c>
      <c r="F17" s="18">
        <f>F18+F19+F29+F34+F35+F36+F37+F41</f>
        <v>541</v>
      </c>
      <c r="G17" s="18">
        <f>G18+G19+G29+G34+G35+G36+G37+G41</f>
        <v>540</v>
      </c>
      <c r="H17" s="18">
        <f>H18+H19+H29+H34+H35+H36+H37+H41</f>
        <v>416</v>
      </c>
      <c r="I17" s="89">
        <f>I18+I19+I29+I34+I35+I36+I37+I41</f>
        <v>413.52</v>
      </c>
      <c r="J17" s="75">
        <f>J18+J19+J29+J34+J36+J37+J41</f>
        <v>929.52</v>
      </c>
      <c r="K17" s="18">
        <f>K18+K19+K29+K34+K36+K37+K41</f>
        <v>956.52</v>
      </c>
      <c r="L17" s="19">
        <f>L18+L19+L29+L34+L36+L37+L41</f>
        <v>981.52</v>
      </c>
    </row>
    <row r="18" spans="2:14" ht="11.25" customHeight="1" x14ac:dyDescent="0.25">
      <c r="B18" s="33" t="s">
        <v>3</v>
      </c>
      <c r="C18" s="53" t="s">
        <v>2</v>
      </c>
      <c r="D18" s="61">
        <f t="shared" si="0"/>
        <v>7</v>
      </c>
      <c r="E18" s="136" t="s">
        <v>147</v>
      </c>
      <c r="F18" s="8">
        <v>2</v>
      </c>
      <c r="G18" s="8">
        <v>2</v>
      </c>
      <c r="H18" s="8">
        <v>1</v>
      </c>
      <c r="I18" s="90">
        <v>2</v>
      </c>
      <c r="J18" s="9">
        <v>7</v>
      </c>
      <c r="K18" s="8">
        <v>12</v>
      </c>
      <c r="L18" s="10">
        <v>15</v>
      </c>
      <c r="N18" s="2"/>
    </row>
    <row r="19" spans="2:14" ht="11.25" customHeight="1" x14ac:dyDescent="0.25">
      <c r="B19" s="31" t="s">
        <v>22</v>
      </c>
      <c r="C19" s="47" t="s">
        <v>44</v>
      </c>
      <c r="D19" s="61">
        <f t="shared" si="0"/>
        <v>462</v>
      </c>
      <c r="E19" s="136" t="s">
        <v>147</v>
      </c>
      <c r="F19" s="18">
        <f t="shared" ref="F19:L19" si="5">F20+F23+F27+F28</f>
        <v>136</v>
      </c>
      <c r="G19" s="18">
        <f t="shared" si="5"/>
        <v>137</v>
      </c>
      <c r="H19" s="18">
        <f t="shared" si="5"/>
        <v>96</v>
      </c>
      <c r="I19" s="89">
        <f t="shared" si="5"/>
        <v>93</v>
      </c>
      <c r="J19" s="75">
        <f t="shared" si="5"/>
        <v>422</v>
      </c>
      <c r="K19" s="18">
        <f t="shared" si="5"/>
        <v>429</v>
      </c>
      <c r="L19" s="19">
        <f t="shared" si="5"/>
        <v>436</v>
      </c>
    </row>
    <row r="20" spans="2:14" ht="11.25" customHeight="1" x14ac:dyDescent="0.25">
      <c r="B20" s="32" t="s">
        <v>11</v>
      </c>
      <c r="C20" s="41" t="s">
        <v>45</v>
      </c>
      <c r="D20" s="62">
        <f t="shared" si="0"/>
        <v>280</v>
      </c>
      <c r="E20" s="137" t="s">
        <v>147</v>
      </c>
      <c r="F20" s="8">
        <f t="shared" ref="F20:L20" si="6">F21+F22</f>
        <v>90</v>
      </c>
      <c r="G20" s="8">
        <f t="shared" si="6"/>
        <v>90</v>
      </c>
      <c r="H20" s="8">
        <f t="shared" si="6"/>
        <v>50</v>
      </c>
      <c r="I20" s="90">
        <f t="shared" si="6"/>
        <v>50</v>
      </c>
      <c r="J20" s="9">
        <f t="shared" si="6"/>
        <v>259</v>
      </c>
      <c r="K20" s="8">
        <f t="shared" si="6"/>
        <v>263</v>
      </c>
      <c r="L20" s="10">
        <f t="shared" si="6"/>
        <v>267</v>
      </c>
    </row>
    <row r="21" spans="2:14" ht="11.25" customHeight="1" x14ac:dyDescent="0.25">
      <c r="B21" s="32" t="s">
        <v>12</v>
      </c>
      <c r="C21" s="54" t="s">
        <v>46</v>
      </c>
      <c r="D21" s="62">
        <f t="shared" si="0"/>
        <v>80</v>
      </c>
      <c r="E21" s="137" t="s">
        <v>147</v>
      </c>
      <c r="F21" s="8">
        <v>20</v>
      </c>
      <c r="G21" s="8">
        <v>20</v>
      </c>
      <c r="H21" s="8">
        <v>20</v>
      </c>
      <c r="I21" s="90">
        <v>20</v>
      </c>
      <c r="J21" s="9">
        <v>72</v>
      </c>
      <c r="K21" s="8">
        <v>74</v>
      </c>
      <c r="L21" s="10">
        <v>76</v>
      </c>
      <c r="N21" s="2"/>
    </row>
    <row r="22" spans="2:14" ht="11.25" customHeight="1" x14ac:dyDescent="0.25">
      <c r="B22" s="32" t="s">
        <v>13</v>
      </c>
      <c r="C22" s="54" t="s">
        <v>47</v>
      </c>
      <c r="D22" s="62">
        <f t="shared" si="0"/>
        <v>200</v>
      </c>
      <c r="E22" s="137" t="s">
        <v>147</v>
      </c>
      <c r="F22" s="8">
        <v>70</v>
      </c>
      <c r="G22" s="8">
        <v>70</v>
      </c>
      <c r="H22" s="8">
        <v>30</v>
      </c>
      <c r="I22" s="90">
        <v>30</v>
      </c>
      <c r="J22" s="9">
        <v>187</v>
      </c>
      <c r="K22" s="8">
        <v>189</v>
      </c>
      <c r="L22" s="10">
        <v>191</v>
      </c>
      <c r="N22" s="2"/>
    </row>
    <row r="23" spans="2:14" ht="11.25" customHeight="1" x14ac:dyDescent="0.25">
      <c r="B23" s="32" t="s">
        <v>14</v>
      </c>
      <c r="C23" s="41" t="s">
        <v>48</v>
      </c>
      <c r="D23" s="62">
        <f t="shared" si="0"/>
        <v>145</v>
      </c>
      <c r="E23" s="137" t="s">
        <v>147</v>
      </c>
      <c r="F23" s="8">
        <f t="shared" ref="F23:L23" si="7">F24+F25+F26</f>
        <v>37</v>
      </c>
      <c r="G23" s="8">
        <f t="shared" si="7"/>
        <v>37</v>
      </c>
      <c r="H23" s="8">
        <f t="shared" si="7"/>
        <v>37</v>
      </c>
      <c r="I23" s="90">
        <f t="shared" si="7"/>
        <v>34</v>
      </c>
      <c r="J23" s="9">
        <f t="shared" si="7"/>
        <v>136</v>
      </c>
      <c r="K23" s="8">
        <f t="shared" si="7"/>
        <v>138</v>
      </c>
      <c r="L23" s="10">
        <f t="shared" si="7"/>
        <v>140</v>
      </c>
      <c r="N23" s="2"/>
    </row>
    <row r="24" spans="2:14" ht="11.25" customHeight="1" x14ac:dyDescent="0.25">
      <c r="B24" s="32" t="s">
        <v>15</v>
      </c>
      <c r="C24" s="54" t="s">
        <v>49</v>
      </c>
      <c r="D24" s="62">
        <f t="shared" si="0"/>
        <v>100</v>
      </c>
      <c r="E24" s="137" t="s">
        <v>147</v>
      </c>
      <c r="F24" s="8">
        <v>25</v>
      </c>
      <c r="G24" s="8">
        <v>25</v>
      </c>
      <c r="H24" s="8">
        <v>25</v>
      </c>
      <c r="I24" s="90">
        <v>25</v>
      </c>
      <c r="J24" s="9">
        <v>90</v>
      </c>
      <c r="K24" s="8">
        <v>91</v>
      </c>
      <c r="L24" s="10">
        <v>92</v>
      </c>
      <c r="N24" s="2"/>
    </row>
    <row r="25" spans="2:14" ht="11.25" customHeight="1" x14ac:dyDescent="0.25">
      <c r="B25" s="32" t="s">
        <v>16</v>
      </c>
      <c r="C25" s="54" t="s">
        <v>50</v>
      </c>
      <c r="D25" s="62">
        <f t="shared" si="0"/>
        <v>5</v>
      </c>
      <c r="E25" s="137" t="s">
        <v>147</v>
      </c>
      <c r="F25" s="8">
        <v>2</v>
      </c>
      <c r="G25" s="8">
        <v>1</v>
      </c>
      <c r="H25" s="8">
        <v>1</v>
      </c>
      <c r="I25" s="90">
        <v>1</v>
      </c>
      <c r="J25" s="9">
        <v>5</v>
      </c>
      <c r="K25" s="8">
        <v>5</v>
      </c>
      <c r="L25" s="10">
        <v>5</v>
      </c>
      <c r="N25" s="2"/>
    </row>
    <row r="26" spans="2:14" ht="11.25" customHeight="1" x14ac:dyDescent="0.25">
      <c r="B26" s="32" t="s">
        <v>17</v>
      </c>
      <c r="C26" s="54" t="s">
        <v>51</v>
      </c>
      <c r="D26" s="62">
        <f t="shared" si="0"/>
        <v>40</v>
      </c>
      <c r="E26" s="137" t="s">
        <v>147</v>
      </c>
      <c r="F26" s="8">
        <v>10</v>
      </c>
      <c r="G26" s="8">
        <v>11</v>
      </c>
      <c r="H26" s="8">
        <v>11</v>
      </c>
      <c r="I26" s="90">
        <v>8</v>
      </c>
      <c r="J26" s="9">
        <v>41</v>
      </c>
      <c r="K26" s="8">
        <v>42</v>
      </c>
      <c r="L26" s="10">
        <v>43</v>
      </c>
      <c r="N26" s="2"/>
    </row>
    <row r="27" spans="2:14" ht="11.25" customHeight="1" x14ac:dyDescent="0.25">
      <c r="B27" s="32" t="s">
        <v>20</v>
      </c>
      <c r="C27" s="41" t="s">
        <v>18</v>
      </c>
      <c r="D27" s="62">
        <f t="shared" si="0"/>
        <v>12</v>
      </c>
      <c r="E27" s="137" t="s">
        <v>147</v>
      </c>
      <c r="F27" s="8">
        <v>3</v>
      </c>
      <c r="G27" s="8">
        <v>3</v>
      </c>
      <c r="H27" s="8">
        <v>3</v>
      </c>
      <c r="I27" s="90">
        <v>3</v>
      </c>
      <c r="J27" s="9">
        <v>5</v>
      </c>
      <c r="K27" s="8">
        <v>5</v>
      </c>
      <c r="L27" s="10">
        <v>5</v>
      </c>
    </row>
    <row r="28" spans="2:14" ht="11.25" customHeight="1" x14ac:dyDescent="0.25">
      <c r="B28" s="32" t="s">
        <v>21</v>
      </c>
      <c r="C28" s="41" t="s">
        <v>19</v>
      </c>
      <c r="D28" s="62">
        <f t="shared" si="0"/>
        <v>25</v>
      </c>
      <c r="E28" s="137" t="s">
        <v>147</v>
      </c>
      <c r="F28" s="8">
        <v>6</v>
      </c>
      <c r="G28" s="8">
        <v>7</v>
      </c>
      <c r="H28" s="8">
        <v>6</v>
      </c>
      <c r="I28" s="90">
        <v>6</v>
      </c>
      <c r="J28" s="9">
        <v>22</v>
      </c>
      <c r="K28" s="8">
        <v>23</v>
      </c>
      <c r="L28" s="10">
        <v>24</v>
      </c>
    </row>
    <row r="29" spans="2:14" ht="11.25" customHeight="1" x14ac:dyDescent="0.25">
      <c r="B29" s="31">
        <v>16.02</v>
      </c>
      <c r="C29" s="47" t="s">
        <v>55</v>
      </c>
      <c r="D29" s="61">
        <f t="shared" si="0"/>
        <v>187</v>
      </c>
      <c r="E29" s="136" t="s">
        <v>147</v>
      </c>
      <c r="F29" s="18">
        <f t="shared" ref="F29:L29" si="8">F30</f>
        <v>45</v>
      </c>
      <c r="G29" s="18">
        <f t="shared" si="8"/>
        <v>43</v>
      </c>
      <c r="H29" s="18">
        <f t="shared" si="8"/>
        <v>49</v>
      </c>
      <c r="I29" s="89">
        <f t="shared" si="8"/>
        <v>50</v>
      </c>
      <c r="J29" s="75">
        <f t="shared" si="8"/>
        <v>172</v>
      </c>
      <c r="K29" s="18">
        <f t="shared" si="8"/>
        <v>178</v>
      </c>
      <c r="L29" s="19">
        <f t="shared" si="8"/>
        <v>184</v>
      </c>
    </row>
    <row r="30" spans="2:14" ht="11.25" customHeight="1" x14ac:dyDescent="0.25">
      <c r="B30" s="30" t="s">
        <v>23</v>
      </c>
      <c r="C30" s="41" t="s">
        <v>52</v>
      </c>
      <c r="D30" s="62">
        <f t="shared" si="0"/>
        <v>187</v>
      </c>
      <c r="E30" s="137" t="s">
        <v>147</v>
      </c>
      <c r="F30" s="8">
        <f>F31+F32+F33</f>
        <v>45</v>
      </c>
      <c r="G30" s="8">
        <f t="shared" ref="G30:L30" si="9">G31+G32+G33</f>
        <v>43</v>
      </c>
      <c r="H30" s="8">
        <f t="shared" si="9"/>
        <v>49</v>
      </c>
      <c r="I30" s="90">
        <f t="shared" si="9"/>
        <v>50</v>
      </c>
      <c r="J30" s="9">
        <f t="shared" si="9"/>
        <v>172</v>
      </c>
      <c r="K30" s="8">
        <f t="shared" si="9"/>
        <v>178</v>
      </c>
      <c r="L30" s="10">
        <f t="shared" si="9"/>
        <v>184</v>
      </c>
    </row>
    <row r="31" spans="2:14" ht="11.25" customHeight="1" x14ac:dyDescent="0.25">
      <c r="B31" s="30" t="s">
        <v>24</v>
      </c>
      <c r="C31" s="51" t="s">
        <v>115</v>
      </c>
      <c r="D31" s="62">
        <f t="shared" si="0"/>
        <v>140</v>
      </c>
      <c r="E31" s="137" t="s">
        <v>147</v>
      </c>
      <c r="F31" s="8">
        <v>32</v>
      </c>
      <c r="G31" s="8">
        <v>30</v>
      </c>
      <c r="H31" s="8">
        <v>38</v>
      </c>
      <c r="I31" s="90">
        <v>40</v>
      </c>
      <c r="J31" s="9">
        <v>130</v>
      </c>
      <c r="K31" s="8">
        <v>135</v>
      </c>
      <c r="L31" s="10">
        <v>140</v>
      </c>
    </row>
    <row r="32" spans="2:14" ht="11.25" customHeight="1" x14ac:dyDescent="0.25">
      <c r="B32" s="30" t="s">
        <v>25</v>
      </c>
      <c r="C32" s="51" t="s">
        <v>116</v>
      </c>
      <c r="D32" s="62">
        <f t="shared" si="0"/>
        <v>45</v>
      </c>
      <c r="E32" s="137" t="s">
        <v>147</v>
      </c>
      <c r="F32" s="8">
        <v>12</v>
      </c>
      <c r="G32" s="8">
        <v>12</v>
      </c>
      <c r="H32" s="8">
        <v>11</v>
      </c>
      <c r="I32" s="90">
        <v>10</v>
      </c>
      <c r="J32" s="9">
        <v>41</v>
      </c>
      <c r="K32" s="8">
        <v>42</v>
      </c>
      <c r="L32" s="10">
        <v>43</v>
      </c>
    </row>
    <row r="33" spans="2:12" ht="11.25" customHeight="1" x14ac:dyDescent="0.25">
      <c r="B33" s="30" t="s">
        <v>113</v>
      </c>
      <c r="C33" s="51" t="s">
        <v>114</v>
      </c>
      <c r="D33" s="62">
        <f t="shared" si="0"/>
        <v>2</v>
      </c>
      <c r="E33" s="137" t="s">
        <v>147</v>
      </c>
      <c r="F33" s="8">
        <v>1</v>
      </c>
      <c r="G33" s="8">
        <v>1</v>
      </c>
      <c r="H33" s="8">
        <v>0</v>
      </c>
      <c r="I33" s="90">
        <v>0</v>
      </c>
      <c r="J33" s="9">
        <v>1</v>
      </c>
      <c r="K33" s="8">
        <v>1</v>
      </c>
      <c r="L33" s="10">
        <v>1</v>
      </c>
    </row>
    <row r="34" spans="2:12" ht="11.25" customHeight="1" x14ac:dyDescent="0.25">
      <c r="B34" s="34" t="s">
        <v>27</v>
      </c>
      <c r="C34" s="55" t="s">
        <v>26</v>
      </c>
      <c r="D34" s="61">
        <f t="shared" si="0"/>
        <v>100</v>
      </c>
      <c r="E34" s="136" t="s">
        <v>147</v>
      </c>
      <c r="F34" s="18">
        <v>25</v>
      </c>
      <c r="G34" s="18">
        <v>25</v>
      </c>
      <c r="H34" s="18">
        <v>25</v>
      </c>
      <c r="I34" s="89">
        <v>25</v>
      </c>
      <c r="J34" s="75">
        <v>82</v>
      </c>
      <c r="K34" s="18">
        <v>84</v>
      </c>
      <c r="L34" s="19">
        <v>86</v>
      </c>
    </row>
    <row r="35" spans="2:12" ht="11.25" customHeight="1" x14ac:dyDescent="0.25">
      <c r="B35" s="112" t="s">
        <v>138</v>
      </c>
      <c r="C35" s="55" t="s">
        <v>139</v>
      </c>
      <c r="D35" s="61">
        <f t="shared" si="0"/>
        <v>0</v>
      </c>
      <c r="E35" s="136" t="s">
        <v>147</v>
      </c>
      <c r="F35" s="18">
        <v>0</v>
      </c>
      <c r="G35" s="18">
        <v>0</v>
      </c>
      <c r="H35" s="18">
        <v>0</v>
      </c>
      <c r="I35" s="89">
        <v>0</v>
      </c>
      <c r="J35" s="75">
        <v>0</v>
      </c>
      <c r="K35" s="18">
        <v>0</v>
      </c>
      <c r="L35" s="19">
        <v>0</v>
      </c>
    </row>
    <row r="36" spans="2:12" ht="11.25" customHeight="1" x14ac:dyDescent="0.25">
      <c r="B36" s="35" t="s">
        <v>29</v>
      </c>
      <c r="C36" s="56" t="s">
        <v>28</v>
      </c>
      <c r="D36" s="61">
        <f t="shared" si="0"/>
        <v>2</v>
      </c>
      <c r="E36" s="136" t="s">
        <v>147</v>
      </c>
      <c r="F36" s="18">
        <v>1</v>
      </c>
      <c r="G36" s="18">
        <v>1</v>
      </c>
      <c r="H36" s="18">
        <v>0</v>
      </c>
      <c r="I36" s="89">
        <v>0</v>
      </c>
      <c r="J36" s="75">
        <v>1</v>
      </c>
      <c r="K36" s="18">
        <v>1</v>
      </c>
      <c r="L36" s="19">
        <v>1</v>
      </c>
    </row>
    <row r="37" spans="2:12" ht="11.25" customHeight="1" x14ac:dyDescent="0.25">
      <c r="B37" s="35" t="s">
        <v>34</v>
      </c>
      <c r="C37" s="56" t="s">
        <v>53</v>
      </c>
      <c r="D37" s="61">
        <f t="shared" si="0"/>
        <v>869</v>
      </c>
      <c r="E37" s="136" t="s">
        <v>147</v>
      </c>
      <c r="F37" s="18">
        <f t="shared" ref="F37:L37" si="10">F38+F39+F40</f>
        <v>261</v>
      </c>
      <c r="G37" s="18">
        <f t="shared" si="10"/>
        <v>261</v>
      </c>
      <c r="H37" s="18">
        <f t="shared" si="10"/>
        <v>174</v>
      </c>
      <c r="I37" s="89">
        <f t="shared" si="10"/>
        <v>173</v>
      </c>
      <c r="J37" s="75">
        <f t="shared" si="10"/>
        <v>137</v>
      </c>
      <c r="K37" s="18">
        <f t="shared" si="10"/>
        <v>142</v>
      </c>
      <c r="L37" s="19">
        <f t="shared" si="10"/>
        <v>147</v>
      </c>
    </row>
    <row r="38" spans="2:12" ht="11.25" customHeight="1" x14ac:dyDescent="0.25">
      <c r="B38" s="36" t="s">
        <v>31</v>
      </c>
      <c r="C38" s="57" t="s">
        <v>59</v>
      </c>
      <c r="D38" s="62">
        <f t="shared" si="0"/>
        <v>847</v>
      </c>
      <c r="E38" s="137" t="s">
        <v>147</v>
      </c>
      <c r="F38" s="8">
        <v>250</v>
      </c>
      <c r="G38" s="8">
        <v>250</v>
      </c>
      <c r="H38" s="8">
        <v>174</v>
      </c>
      <c r="I38" s="90">
        <v>173</v>
      </c>
      <c r="J38" s="9">
        <v>135</v>
      </c>
      <c r="K38" s="8">
        <v>140</v>
      </c>
      <c r="L38" s="10">
        <v>145</v>
      </c>
    </row>
    <row r="39" spans="2:12" ht="11.25" customHeight="1" x14ac:dyDescent="0.25">
      <c r="B39" s="36" t="s">
        <v>32</v>
      </c>
      <c r="C39" s="58" t="s">
        <v>60</v>
      </c>
      <c r="D39" s="62">
        <f t="shared" si="0"/>
        <v>2</v>
      </c>
      <c r="E39" s="137" t="s">
        <v>147</v>
      </c>
      <c r="F39" s="8">
        <v>1</v>
      </c>
      <c r="G39" s="8">
        <v>1</v>
      </c>
      <c r="H39" s="8">
        <v>0</v>
      </c>
      <c r="I39" s="90">
        <v>0</v>
      </c>
      <c r="J39" s="9">
        <v>2</v>
      </c>
      <c r="K39" s="8">
        <v>2</v>
      </c>
      <c r="L39" s="10">
        <v>2</v>
      </c>
    </row>
    <row r="40" spans="2:12" ht="11.25" customHeight="1" x14ac:dyDescent="0.25">
      <c r="B40" s="36" t="s">
        <v>33</v>
      </c>
      <c r="C40" s="57" t="s">
        <v>30</v>
      </c>
      <c r="D40" s="62">
        <f t="shared" si="0"/>
        <v>20</v>
      </c>
      <c r="E40" s="137" t="s">
        <v>147</v>
      </c>
      <c r="F40" s="8">
        <v>10</v>
      </c>
      <c r="G40" s="8">
        <v>10</v>
      </c>
      <c r="H40" s="8">
        <v>0</v>
      </c>
      <c r="I40" s="90">
        <v>0</v>
      </c>
      <c r="J40" s="9">
        <v>0</v>
      </c>
      <c r="K40" s="8">
        <v>0</v>
      </c>
      <c r="L40" s="10">
        <v>0</v>
      </c>
    </row>
    <row r="41" spans="2:12" ht="11.25" customHeight="1" x14ac:dyDescent="0.25">
      <c r="B41" s="35">
        <v>36.020000000000003</v>
      </c>
      <c r="C41" s="55" t="s">
        <v>117</v>
      </c>
      <c r="D41" s="61">
        <f t="shared" si="0"/>
        <v>283.52</v>
      </c>
      <c r="E41" s="136" t="s">
        <v>147</v>
      </c>
      <c r="F41" s="18">
        <f>F42+F43+F44</f>
        <v>71</v>
      </c>
      <c r="G41" s="18">
        <f t="shared" ref="G41:L41" si="11">G42+G43+G44</f>
        <v>71</v>
      </c>
      <c r="H41" s="18">
        <f t="shared" si="11"/>
        <v>71</v>
      </c>
      <c r="I41" s="89">
        <f t="shared" si="11"/>
        <v>70.52000000000001</v>
      </c>
      <c r="J41" s="75">
        <f t="shared" si="11"/>
        <v>108.52</v>
      </c>
      <c r="K41" s="18">
        <f t="shared" si="11"/>
        <v>110.52</v>
      </c>
      <c r="L41" s="19">
        <f t="shared" si="11"/>
        <v>112.52</v>
      </c>
    </row>
    <row r="42" spans="2:12" ht="11.25" customHeight="1" x14ac:dyDescent="0.25">
      <c r="B42" s="36" t="s">
        <v>125</v>
      </c>
      <c r="C42" s="57" t="s">
        <v>124</v>
      </c>
      <c r="D42" s="62">
        <f t="shared" si="0"/>
        <v>80</v>
      </c>
      <c r="E42" s="137" t="s">
        <v>147</v>
      </c>
      <c r="F42" s="8">
        <v>20</v>
      </c>
      <c r="G42" s="8">
        <v>20</v>
      </c>
      <c r="H42" s="8">
        <v>20</v>
      </c>
      <c r="I42" s="90">
        <v>20</v>
      </c>
      <c r="J42" s="9">
        <v>35</v>
      </c>
      <c r="K42" s="8">
        <v>35</v>
      </c>
      <c r="L42" s="10">
        <v>35</v>
      </c>
    </row>
    <row r="43" spans="2:12" ht="11.25" customHeight="1" x14ac:dyDescent="0.25">
      <c r="B43" s="36" t="s">
        <v>165</v>
      </c>
      <c r="C43" s="57" t="s">
        <v>157</v>
      </c>
      <c r="D43" s="62">
        <f t="shared" si="0"/>
        <v>3</v>
      </c>
      <c r="E43" s="137" t="s">
        <v>147</v>
      </c>
      <c r="F43" s="8">
        <v>1</v>
      </c>
      <c r="G43" s="8">
        <v>1</v>
      </c>
      <c r="H43" s="8">
        <v>1</v>
      </c>
      <c r="I43" s="90">
        <v>0</v>
      </c>
      <c r="J43" s="9">
        <v>1</v>
      </c>
      <c r="K43" s="8">
        <v>1</v>
      </c>
      <c r="L43" s="10">
        <v>1</v>
      </c>
    </row>
    <row r="44" spans="2:12" ht="11.25" customHeight="1" x14ac:dyDescent="0.25">
      <c r="B44" s="36" t="s">
        <v>36</v>
      </c>
      <c r="C44" s="57" t="s">
        <v>35</v>
      </c>
      <c r="D44" s="62">
        <f t="shared" si="0"/>
        <v>200.52</v>
      </c>
      <c r="E44" s="137" t="s">
        <v>147</v>
      </c>
      <c r="F44" s="8">
        <v>50</v>
      </c>
      <c r="G44" s="8">
        <v>50</v>
      </c>
      <c r="H44" s="8">
        <v>50</v>
      </c>
      <c r="I44" s="90">
        <v>50.52</v>
      </c>
      <c r="J44" s="9">
        <v>72.52</v>
      </c>
      <c r="K44" s="8">
        <v>74.52</v>
      </c>
      <c r="L44" s="10">
        <v>76.52</v>
      </c>
    </row>
    <row r="45" spans="2:12" ht="11.25" customHeight="1" x14ac:dyDescent="0.25">
      <c r="B45" s="35" t="s">
        <v>38</v>
      </c>
      <c r="C45" s="56" t="s">
        <v>54</v>
      </c>
      <c r="D45" s="61">
        <f t="shared" si="0"/>
        <v>0</v>
      </c>
      <c r="E45" s="136" t="s">
        <v>147</v>
      </c>
      <c r="F45" s="20">
        <f t="shared" ref="F45:L45" si="12">F46+F47</f>
        <v>0</v>
      </c>
      <c r="G45" s="20">
        <f t="shared" si="12"/>
        <v>0</v>
      </c>
      <c r="H45" s="20">
        <f t="shared" si="12"/>
        <v>0</v>
      </c>
      <c r="I45" s="91">
        <f t="shared" si="12"/>
        <v>0</v>
      </c>
      <c r="J45" s="61">
        <f t="shared" si="12"/>
        <v>-257</v>
      </c>
      <c r="K45" s="20">
        <f t="shared" si="12"/>
        <v>-173</v>
      </c>
      <c r="L45" s="21">
        <f t="shared" si="12"/>
        <v>-136</v>
      </c>
    </row>
    <row r="46" spans="2:12" ht="11.25" customHeight="1" x14ac:dyDescent="0.25">
      <c r="B46" s="36" t="s">
        <v>39</v>
      </c>
      <c r="C46" s="57" t="s">
        <v>37</v>
      </c>
      <c r="D46" s="62">
        <f t="shared" si="0"/>
        <v>0</v>
      </c>
      <c r="E46" s="137" t="s">
        <v>147</v>
      </c>
      <c r="F46" s="8">
        <v>0</v>
      </c>
      <c r="G46" s="8">
        <v>0</v>
      </c>
      <c r="H46" s="8">
        <v>0</v>
      </c>
      <c r="I46" s="90">
        <v>0</v>
      </c>
      <c r="J46" s="9">
        <v>0</v>
      </c>
      <c r="K46" s="8">
        <v>0</v>
      </c>
      <c r="L46" s="10">
        <v>0</v>
      </c>
    </row>
    <row r="47" spans="2:12" ht="11.25" customHeight="1" x14ac:dyDescent="0.25">
      <c r="B47" s="37" t="s">
        <v>40</v>
      </c>
      <c r="C47" s="59" t="s">
        <v>61</v>
      </c>
      <c r="D47" s="62">
        <f t="shared" si="0"/>
        <v>0</v>
      </c>
      <c r="E47" s="137" t="s">
        <v>147</v>
      </c>
      <c r="F47" s="22" t="s">
        <v>147</v>
      </c>
      <c r="G47" s="23">
        <v>0</v>
      </c>
      <c r="H47" s="23">
        <v>0</v>
      </c>
      <c r="I47" s="92">
        <v>0</v>
      </c>
      <c r="J47" s="76">
        <v>-257</v>
      </c>
      <c r="K47" s="23">
        <v>-173</v>
      </c>
      <c r="L47" s="10">
        <v>-136</v>
      </c>
    </row>
    <row r="48" spans="2:12" ht="11.25" customHeight="1" x14ac:dyDescent="0.25">
      <c r="B48" s="35" t="s">
        <v>41</v>
      </c>
      <c r="C48" s="55" t="s">
        <v>56</v>
      </c>
      <c r="D48" s="61">
        <f t="shared" si="0"/>
        <v>220</v>
      </c>
      <c r="E48" s="136" t="s">
        <v>147</v>
      </c>
      <c r="F48" s="18">
        <f>F49+F50</f>
        <v>170</v>
      </c>
      <c r="G48" s="18">
        <f t="shared" ref="G48:L48" si="13">G49+G50</f>
        <v>0</v>
      </c>
      <c r="H48" s="18">
        <f t="shared" si="13"/>
        <v>0</v>
      </c>
      <c r="I48" s="18">
        <f t="shared" si="13"/>
        <v>50</v>
      </c>
      <c r="J48" s="18">
        <f t="shared" si="13"/>
        <v>150</v>
      </c>
      <c r="K48" s="18">
        <f t="shared" si="13"/>
        <v>150</v>
      </c>
      <c r="L48" s="18">
        <f t="shared" si="13"/>
        <v>150</v>
      </c>
    </row>
    <row r="49" spans="2:12" ht="11.25" customHeight="1" x14ac:dyDescent="0.25">
      <c r="B49" s="36" t="s">
        <v>42</v>
      </c>
      <c r="C49" s="57" t="s">
        <v>67</v>
      </c>
      <c r="D49" s="62">
        <f t="shared" si="0"/>
        <v>150</v>
      </c>
      <c r="E49" s="137" t="s">
        <v>147</v>
      </c>
      <c r="F49" s="8">
        <v>100</v>
      </c>
      <c r="G49" s="8">
        <v>0</v>
      </c>
      <c r="H49" s="8">
        <v>0</v>
      </c>
      <c r="I49" s="90">
        <v>50</v>
      </c>
      <c r="J49" s="9">
        <v>150</v>
      </c>
      <c r="K49" s="8">
        <v>150</v>
      </c>
      <c r="L49" s="10">
        <v>150</v>
      </c>
    </row>
    <row r="50" spans="2:12" ht="11.25" customHeight="1" x14ac:dyDescent="0.25">
      <c r="B50" s="36" t="s">
        <v>166</v>
      </c>
      <c r="C50" s="57" t="s">
        <v>167</v>
      </c>
      <c r="D50" s="62">
        <f t="shared" si="0"/>
        <v>70</v>
      </c>
      <c r="E50" s="137" t="s">
        <v>147</v>
      </c>
      <c r="F50" s="173">
        <v>70</v>
      </c>
      <c r="G50" s="8">
        <v>0</v>
      </c>
      <c r="H50" s="8">
        <v>0</v>
      </c>
      <c r="I50" s="90">
        <v>0</v>
      </c>
      <c r="J50" s="9">
        <v>0</v>
      </c>
      <c r="K50" s="8">
        <v>0</v>
      </c>
      <c r="L50" s="10">
        <v>0</v>
      </c>
    </row>
    <row r="51" spans="2:12" ht="11.25" customHeight="1" x14ac:dyDescent="0.25">
      <c r="B51" s="35">
        <v>43.02</v>
      </c>
      <c r="C51" s="55" t="s">
        <v>169</v>
      </c>
      <c r="D51" s="74">
        <f>D52</f>
        <v>160</v>
      </c>
      <c r="E51" s="74">
        <f t="shared" ref="E51:L51" si="14">E52</f>
        <v>0</v>
      </c>
      <c r="F51" s="74">
        <f t="shared" si="14"/>
        <v>0</v>
      </c>
      <c r="G51" s="74">
        <f t="shared" si="14"/>
        <v>160</v>
      </c>
      <c r="H51" s="74">
        <f t="shared" si="14"/>
        <v>0</v>
      </c>
      <c r="I51" s="74">
        <f t="shared" si="14"/>
        <v>0</v>
      </c>
      <c r="J51" s="74">
        <f t="shared" si="14"/>
        <v>0</v>
      </c>
      <c r="K51" s="74">
        <f t="shared" si="14"/>
        <v>0</v>
      </c>
      <c r="L51" s="74">
        <f t="shared" si="14"/>
        <v>0</v>
      </c>
    </row>
    <row r="52" spans="2:12" ht="11.25" customHeight="1" x14ac:dyDescent="0.25">
      <c r="B52" s="36" t="s">
        <v>168</v>
      </c>
      <c r="C52" s="57" t="s">
        <v>176</v>
      </c>
      <c r="D52" s="62">
        <f t="shared" si="0"/>
        <v>160</v>
      </c>
      <c r="E52" s="174">
        <v>0</v>
      </c>
      <c r="F52" s="175">
        <v>0</v>
      </c>
      <c r="G52" s="25">
        <v>160</v>
      </c>
      <c r="H52" s="25">
        <v>0</v>
      </c>
      <c r="I52" s="94">
        <v>0</v>
      </c>
      <c r="J52" s="77">
        <v>0</v>
      </c>
      <c r="K52" s="25">
        <v>0</v>
      </c>
      <c r="L52" s="26">
        <v>0</v>
      </c>
    </row>
    <row r="53" spans="2:12" ht="11.25" customHeight="1" x14ac:dyDescent="0.25">
      <c r="B53" s="28"/>
      <c r="C53" s="47" t="s">
        <v>71</v>
      </c>
      <c r="D53" s="182">
        <f t="shared" si="0"/>
        <v>2490.0100000000002</v>
      </c>
      <c r="E53" s="183" t="s">
        <v>147</v>
      </c>
      <c r="F53" s="183">
        <f>F54+F55+F56+F57</f>
        <v>2490.0100000000002</v>
      </c>
      <c r="G53" s="176">
        <f t="shared" ref="G53:L53" si="15">G54+G55+G56+G57</f>
        <v>0</v>
      </c>
      <c r="H53" s="176">
        <f t="shared" si="15"/>
        <v>0</v>
      </c>
      <c r="I53" s="176">
        <f t="shared" si="15"/>
        <v>0</v>
      </c>
      <c r="J53" s="176">
        <f t="shared" si="15"/>
        <v>257</v>
      </c>
      <c r="K53" s="176">
        <f t="shared" si="15"/>
        <v>173</v>
      </c>
      <c r="L53" s="176">
        <f t="shared" si="15"/>
        <v>136</v>
      </c>
    </row>
    <row r="54" spans="2:12" ht="11.25" customHeight="1" x14ac:dyDescent="0.25">
      <c r="B54" s="38" t="s">
        <v>70</v>
      </c>
      <c r="C54" s="107" t="s">
        <v>69</v>
      </c>
      <c r="D54" s="62">
        <f t="shared" si="0"/>
        <v>0</v>
      </c>
      <c r="E54" s="137" t="s">
        <v>147</v>
      </c>
      <c r="F54" s="8">
        <v>0</v>
      </c>
      <c r="G54" s="8">
        <v>0</v>
      </c>
      <c r="H54" s="8">
        <v>0</v>
      </c>
      <c r="I54" s="90">
        <v>0</v>
      </c>
      <c r="J54" s="9">
        <v>257</v>
      </c>
      <c r="K54" s="8">
        <v>173</v>
      </c>
      <c r="L54" s="10">
        <v>136</v>
      </c>
    </row>
    <row r="55" spans="2:12" ht="11.25" customHeight="1" x14ac:dyDescent="0.25">
      <c r="B55" s="111" t="s">
        <v>175</v>
      </c>
      <c r="C55" s="108" t="s">
        <v>170</v>
      </c>
      <c r="D55" s="62">
        <f t="shared" si="0"/>
        <v>310</v>
      </c>
      <c r="E55" s="137" t="s">
        <v>147</v>
      </c>
      <c r="F55" s="8">
        <v>310</v>
      </c>
      <c r="G55" s="8">
        <v>0</v>
      </c>
      <c r="H55" s="8">
        <v>0</v>
      </c>
      <c r="I55" s="90">
        <v>0</v>
      </c>
      <c r="J55" s="9">
        <v>0</v>
      </c>
      <c r="K55" s="8">
        <v>0</v>
      </c>
      <c r="L55" s="10">
        <v>0</v>
      </c>
    </row>
    <row r="56" spans="2:12" ht="12" customHeight="1" x14ac:dyDescent="0.25">
      <c r="B56" s="111" t="s">
        <v>136</v>
      </c>
      <c r="C56" s="108" t="s">
        <v>137</v>
      </c>
      <c r="D56" s="62">
        <f t="shared" ref="D56:D57" si="16">F56+G56+H56+I56</f>
        <v>282</v>
      </c>
      <c r="E56" s="137" t="s">
        <v>147</v>
      </c>
      <c r="F56" s="8">
        <v>282</v>
      </c>
      <c r="G56" s="8">
        <v>0</v>
      </c>
      <c r="H56" s="8">
        <v>0</v>
      </c>
      <c r="I56" s="90">
        <v>0</v>
      </c>
      <c r="J56" s="9">
        <v>0</v>
      </c>
      <c r="K56" s="8">
        <v>0</v>
      </c>
      <c r="L56" s="10">
        <v>0</v>
      </c>
    </row>
    <row r="57" spans="2:12" ht="12" customHeight="1" x14ac:dyDescent="0.25">
      <c r="B57" s="111" t="s">
        <v>171</v>
      </c>
      <c r="C57" s="108" t="s">
        <v>172</v>
      </c>
      <c r="D57" s="62">
        <f t="shared" si="16"/>
        <v>1898.01</v>
      </c>
      <c r="E57" s="137" t="s">
        <v>147</v>
      </c>
      <c r="F57" s="8">
        <v>1898.01</v>
      </c>
      <c r="G57" s="8">
        <v>0</v>
      </c>
      <c r="H57" s="8">
        <v>0</v>
      </c>
      <c r="I57" s="90">
        <v>0</v>
      </c>
      <c r="J57" s="173">
        <v>0</v>
      </c>
      <c r="K57" s="8">
        <v>0</v>
      </c>
      <c r="L57" s="90">
        <v>0</v>
      </c>
    </row>
    <row r="58" spans="2:12" ht="12.75" customHeight="1" x14ac:dyDescent="0.25">
      <c r="B58" s="40">
        <v>49.02</v>
      </c>
      <c r="C58" s="47" t="s">
        <v>72</v>
      </c>
      <c r="D58" s="61">
        <f>F58+G58+H58+I58</f>
        <v>17042.239999999998</v>
      </c>
      <c r="E58" s="114">
        <f>E66+E73+E76+E80+E87+E102+E110+E117+E122+E127+E132+E135+E138+E141+E148</f>
        <v>277.58</v>
      </c>
      <c r="F58" s="114">
        <f>F66+F73+F76+F80+F84+F87+F98+F102+F110+F117+F122+F127+F132+F135+F138+F141+F148</f>
        <v>11927.24</v>
      </c>
      <c r="G58" s="24">
        <f t="shared" ref="G58:L58" si="17">G66+G73+G76+G80+G84+G87+G98+G102+G110+G117+G122+G127+G132+G135+G138+G141+G148</f>
        <v>1950</v>
      </c>
      <c r="H58" s="24">
        <f t="shared" si="17"/>
        <v>1604</v>
      </c>
      <c r="I58" s="24">
        <f t="shared" si="17"/>
        <v>1561</v>
      </c>
      <c r="J58" s="24">
        <f t="shared" si="17"/>
        <v>5098</v>
      </c>
      <c r="K58" s="24">
        <f t="shared" si="17"/>
        <v>5026</v>
      </c>
      <c r="L58" s="24">
        <f t="shared" si="17"/>
        <v>5001</v>
      </c>
    </row>
    <row r="59" spans="2:12" x14ac:dyDescent="0.25">
      <c r="B59" s="41"/>
      <c r="C59" s="47" t="s">
        <v>73</v>
      </c>
      <c r="D59" s="61">
        <f t="shared" ref="D59:D134" si="18">F59+G59+H59+I59</f>
        <v>10832.08</v>
      </c>
      <c r="E59" s="24">
        <f>E67+E74+E77+E81+E88+E103+E111+E118+E123+E128+E133+E139+E142</f>
        <v>0</v>
      </c>
      <c r="F59" s="114">
        <f>F67+F74+F77+F81+F85+F88+F99+F103+F111+F118+F123+F128+F133+F139+F142</f>
        <v>5717.08</v>
      </c>
      <c r="G59" s="24">
        <f t="shared" ref="G59:L59" si="19">G67+G74+G77+G81+G85+G88+G99+G103+G111+G118+G123+G128+G133+G139+G142</f>
        <v>1950</v>
      </c>
      <c r="H59" s="24">
        <f t="shared" si="19"/>
        <v>1604</v>
      </c>
      <c r="I59" s="24">
        <f t="shared" si="19"/>
        <v>1561</v>
      </c>
      <c r="J59" s="24">
        <f t="shared" si="19"/>
        <v>4841</v>
      </c>
      <c r="K59" s="24">
        <f t="shared" si="19"/>
        <v>4853</v>
      </c>
      <c r="L59" s="24">
        <f t="shared" si="19"/>
        <v>4865</v>
      </c>
    </row>
    <row r="60" spans="2:12" x14ac:dyDescent="0.25">
      <c r="B60" s="41">
        <v>10</v>
      </c>
      <c r="C60" s="41" t="s">
        <v>74</v>
      </c>
      <c r="D60" s="62">
        <f t="shared" si="18"/>
        <v>2251</v>
      </c>
      <c r="E60" s="25">
        <f>E68+E82+E89+E112</f>
        <v>0</v>
      </c>
      <c r="F60" s="25">
        <f>F68+F78+F82+F89+F100+F108+F112</f>
        <v>617</v>
      </c>
      <c r="G60" s="25">
        <f t="shared" ref="G60:L60" si="20">G68+G78+G82+G89+G100+G108+G112</f>
        <v>591</v>
      </c>
      <c r="H60" s="25">
        <f t="shared" si="20"/>
        <v>571</v>
      </c>
      <c r="I60" s="25">
        <f t="shared" si="20"/>
        <v>472</v>
      </c>
      <c r="J60" s="25">
        <f t="shared" si="20"/>
        <v>2247</v>
      </c>
      <c r="K60" s="25">
        <f t="shared" si="20"/>
        <v>2247</v>
      </c>
      <c r="L60" s="25">
        <f t="shared" si="20"/>
        <v>2247</v>
      </c>
    </row>
    <row r="61" spans="2:12" x14ac:dyDescent="0.25">
      <c r="B61" s="41">
        <v>20</v>
      </c>
      <c r="C61" s="41" t="s">
        <v>75</v>
      </c>
      <c r="D61" s="62">
        <f t="shared" si="18"/>
        <v>6367.08</v>
      </c>
      <c r="E61" s="25">
        <f>E69+E83+E90+E104+E105+E119+E124+E129+E134+E140+E143</f>
        <v>0</v>
      </c>
      <c r="F61" s="146">
        <f>F69+F79+F83+F86+F90+F101+F104+F116+F119+F124+F129+F134+F140+F143</f>
        <v>4530.08</v>
      </c>
      <c r="G61" s="25">
        <f t="shared" ref="G61:L61" si="21">G69+G79+G83+G86+G90+G101+G104+G116+G119+G124+G129+G134+G140+G143</f>
        <v>687</v>
      </c>
      <c r="H61" s="25">
        <f t="shared" si="21"/>
        <v>635</v>
      </c>
      <c r="I61" s="25">
        <f t="shared" si="21"/>
        <v>515</v>
      </c>
      <c r="J61" s="25">
        <f t="shared" si="21"/>
        <v>1270</v>
      </c>
      <c r="K61" s="25">
        <f t="shared" si="21"/>
        <v>1282</v>
      </c>
      <c r="L61" s="25">
        <f t="shared" si="21"/>
        <v>1294</v>
      </c>
    </row>
    <row r="62" spans="2:12" x14ac:dyDescent="0.25">
      <c r="B62" s="42" t="s">
        <v>101</v>
      </c>
      <c r="C62" s="41" t="s">
        <v>76</v>
      </c>
      <c r="D62" s="62">
        <f t="shared" si="18"/>
        <v>2214</v>
      </c>
      <c r="E62" s="25">
        <f>E75+E79+E91+E92+E94+E106+E113+E114+E115+E144</f>
        <v>0</v>
      </c>
      <c r="F62" s="25">
        <f>F75+F91+F92+F93+F94+F105+F106+F113+F114+F115</f>
        <v>570</v>
      </c>
      <c r="G62" s="25">
        <f t="shared" ref="G62:L62" si="22">G75+G91+G92+G93+G94+G105+G106+G113+G114+G115</f>
        <v>672</v>
      </c>
      <c r="H62" s="25">
        <f t="shared" si="22"/>
        <v>398</v>
      </c>
      <c r="I62" s="25">
        <f t="shared" si="22"/>
        <v>574</v>
      </c>
      <c r="J62" s="25">
        <f t="shared" si="22"/>
        <v>1324</v>
      </c>
      <c r="K62" s="25">
        <f t="shared" si="22"/>
        <v>1324</v>
      </c>
      <c r="L62" s="25">
        <f t="shared" si="22"/>
        <v>1324</v>
      </c>
    </row>
    <row r="63" spans="2:12" x14ac:dyDescent="0.25">
      <c r="B63" s="41"/>
      <c r="C63" s="47" t="s">
        <v>77</v>
      </c>
      <c r="D63" s="61">
        <f t="shared" si="18"/>
        <v>6210.16</v>
      </c>
      <c r="E63" s="114">
        <f>E70+E95+E107+E120+E125+E136+E145</f>
        <v>277.58</v>
      </c>
      <c r="F63" s="114">
        <f>F70+F95+F107+F120+F125+F130+F136+F145</f>
        <v>6210.16</v>
      </c>
      <c r="G63" s="24">
        <f t="shared" ref="G63:L63" si="23">G70+G95+G107+G120+G125+G130+G136+G145</f>
        <v>0</v>
      </c>
      <c r="H63" s="24">
        <f t="shared" si="23"/>
        <v>0</v>
      </c>
      <c r="I63" s="24">
        <f t="shared" si="23"/>
        <v>0</v>
      </c>
      <c r="J63" s="24">
        <f t="shared" si="23"/>
        <v>257</v>
      </c>
      <c r="K63" s="24">
        <f t="shared" si="23"/>
        <v>173</v>
      </c>
      <c r="L63" s="24">
        <f t="shared" si="23"/>
        <v>136</v>
      </c>
    </row>
    <row r="64" spans="2:12" x14ac:dyDescent="0.25">
      <c r="B64" s="41">
        <v>60</v>
      </c>
      <c r="C64" s="82" t="s">
        <v>162</v>
      </c>
      <c r="D64" s="181">
        <f t="shared" si="18"/>
        <v>1898.01</v>
      </c>
      <c r="E64" s="146">
        <v>0</v>
      </c>
      <c r="F64" s="172" t="str">
        <f>F146</f>
        <v>1898.01</v>
      </c>
      <c r="G64" s="146">
        <f t="shared" ref="G64:L64" si="24">G146</f>
        <v>0</v>
      </c>
      <c r="H64" s="146">
        <f t="shared" si="24"/>
        <v>0</v>
      </c>
      <c r="I64" s="146">
        <f t="shared" si="24"/>
        <v>0</v>
      </c>
      <c r="J64" s="146">
        <f t="shared" si="24"/>
        <v>0</v>
      </c>
      <c r="K64" s="146">
        <f t="shared" si="24"/>
        <v>0</v>
      </c>
      <c r="L64" s="146">
        <f t="shared" si="24"/>
        <v>0</v>
      </c>
    </row>
    <row r="65" spans="2:15" x14ac:dyDescent="0.25">
      <c r="B65" s="41">
        <v>70</v>
      </c>
      <c r="C65" s="41" t="s">
        <v>78</v>
      </c>
      <c r="D65" s="181">
        <f t="shared" si="18"/>
        <v>4312.1499999999996</v>
      </c>
      <c r="E65" s="146">
        <f>E63</f>
        <v>277.58</v>
      </c>
      <c r="F65" s="146">
        <f>F71+F96+F109+F121+F126+F131+F147</f>
        <v>4312.1499999999996</v>
      </c>
      <c r="G65" s="146">
        <f t="shared" ref="G65:L65" si="25">G71+G96+G109+G121+G126+G131+G147</f>
        <v>0</v>
      </c>
      <c r="H65" s="146">
        <f t="shared" si="25"/>
        <v>0</v>
      </c>
      <c r="I65" s="146">
        <f t="shared" si="25"/>
        <v>0</v>
      </c>
      <c r="J65" s="146">
        <f t="shared" si="25"/>
        <v>257</v>
      </c>
      <c r="K65" s="146">
        <f t="shared" si="25"/>
        <v>173</v>
      </c>
      <c r="L65" s="146">
        <f t="shared" si="25"/>
        <v>136</v>
      </c>
    </row>
    <row r="66" spans="2:15" x14ac:dyDescent="0.25">
      <c r="B66" s="43" t="s">
        <v>80</v>
      </c>
      <c r="C66" s="109" t="s">
        <v>79</v>
      </c>
      <c r="D66" s="61">
        <f t="shared" si="18"/>
        <v>3175</v>
      </c>
      <c r="E66" s="18">
        <f t="shared" ref="E66:L66" si="26">E67+E70</f>
        <v>0</v>
      </c>
      <c r="F66" s="18">
        <f t="shared" si="26"/>
        <v>1563</v>
      </c>
      <c r="G66" s="18">
        <f t="shared" si="26"/>
        <v>557</v>
      </c>
      <c r="H66" s="18">
        <f t="shared" si="26"/>
        <v>538</v>
      </c>
      <c r="I66" s="89">
        <f t="shared" si="26"/>
        <v>517</v>
      </c>
      <c r="J66" s="100">
        <f t="shared" si="26"/>
        <v>1834</v>
      </c>
      <c r="K66" s="101">
        <f t="shared" si="26"/>
        <v>1839</v>
      </c>
      <c r="L66" s="100">
        <f t="shared" si="26"/>
        <v>1844</v>
      </c>
    </row>
    <row r="67" spans="2:15" x14ac:dyDescent="0.25">
      <c r="B67" s="41"/>
      <c r="C67" s="41" t="s">
        <v>73</v>
      </c>
      <c r="D67" s="62">
        <f t="shared" si="18"/>
        <v>2185</v>
      </c>
      <c r="E67" s="8">
        <f t="shared" ref="E67:L67" si="27">E68+E69</f>
        <v>0</v>
      </c>
      <c r="F67" s="8">
        <f t="shared" si="27"/>
        <v>573</v>
      </c>
      <c r="G67" s="8">
        <f t="shared" si="27"/>
        <v>557</v>
      </c>
      <c r="H67" s="8">
        <f t="shared" si="27"/>
        <v>538</v>
      </c>
      <c r="I67" s="90">
        <f t="shared" si="27"/>
        <v>517</v>
      </c>
      <c r="J67" s="103">
        <f t="shared" si="27"/>
        <v>1834</v>
      </c>
      <c r="K67" s="104">
        <f t="shared" si="27"/>
        <v>1839</v>
      </c>
      <c r="L67" s="105">
        <f t="shared" si="27"/>
        <v>1844</v>
      </c>
    </row>
    <row r="68" spans="2:15" x14ac:dyDescent="0.25">
      <c r="B68" s="41">
        <v>10</v>
      </c>
      <c r="C68" s="41" t="s">
        <v>74</v>
      </c>
      <c r="D68" s="62">
        <f t="shared" si="18"/>
        <v>1335</v>
      </c>
      <c r="E68" s="137" t="s">
        <v>147</v>
      </c>
      <c r="F68" s="8">
        <v>349</v>
      </c>
      <c r="G68" s="8">
        <v>327</v>
      </c>
      <c r="H68" s="8">
        <v>331</v>
      </c>
      <c r="I68" s="90">
        <v>328</v>
      </c>
      <c r="J68" s="9">
        <v>1331</v>
      </c>
      <c r="K68" s="8">
        <v>1331</v>
      </c>
      <c r="L68" s="10">
        <v>1331</v>
      </c>
    </row>
    <row r="69" spans="2:15" x14ac:dyDescent="0.25">
      <c r="B69" s="60">
        <v>20</v>
      </c>
      <c r="C69" s="60" t="s">
        <v>75</v>
      </c>
      <c r="D69" s="63">
        <f t="shared" si="18"/>
        <v>850</v>
      </c>
      <c r="E69" s="139" t="s">
        <v>147</v>
      </c>
      <c r="F69" s="12">
        <v>224</v>
      </c>
      <c r="G69" s="12">
        <v>230</v>
      </c>
      <c r="H69" s="12">
        <v>207</v>
      </c>
      <c r="I69" s="95">
        <v>189</v>
      </c>
      <c r="J69" s="11">
        <v>503</v>
      </c>
      <c r="K69" s="12">
        <v>508</v>
      </c>
      <c r="L69" s="13">
        <v>513</v>
      </c>
    </row>
    <row r="70" spans="2:15" x14ac:dyDescent="0.25">
      <c r="B70" s="64"/>
      <c r="C70" s="64" t="s">
        <v>77</v>
      </c>
      <c r="D70" s="65">
        <f t="shared" si="18"/>
        <v>990</v>
      </c>
      <c r="E70" s="168" t="str">
        <f>E71</f>
        <v>0</v>
      </c>
      <c r="F70" s="169">
        <f t="shared" ref="F70:L70" si="28">F71</f>
        <v>990</v>
      </c>
      <c r="G70" s="169">
        <f t="shared" si="28"/>
        <v>0</v>
      </c>
      <c r="H70" s="169">
        <f t="shared" si="28"/>
        <v>0</v>
      </c>
      <c r="I70" s="169">
        <f t="shared" si="28"/>
        <v>0</v>
      </c>
      <c r="J70" s="169">
        <f t="shared" si="28"/>
        <v>0</v>
      </c>
      <c r="K70" s="169">
        <f t="shared" si="28"/>
        <v>0</v>
      </c>
      <c r="L70" s="169">
        <f t="shared" si="28"/>
        <v>0</v>
      </c>
    </row>
    <row r="71" spans="2:15" x14ac:dyDescent="0.25">
      <c r="B71" s="41">
        <v>70</v>
      </c>
      <c r="C71" s="41" t="s">
        <v>78</v>
      </c>
      <c r="D71" s="65">
        <f t="shared" si="18"/>
        <v>990</v>
      </c>
      <c r="E71" s="140" t="s">
        <v>147</v>
      </c>
      <c r="F71" s="8">
        <v>990</v>
      </c>
      <c r="G71" s="25">
        <v>0</v>
      </c>
      <c r="H71" s="25">
        <v>0</v>
      </c>
      <c r="I71" s="94">
        <v>0</v>
      </c>
      <c r="J71" s="77">
        <v>0</v>
      </c>
      <c r="K71" s="25">
        <v>0</v>
      </c>
      <c r="L71" s="26">
        <v>0</v>
      </c>
    </row>
    <row r="72" spans="2:15" ht="6.65" hidden="1" customHeight="1" x14ac:dyDescent="0.25">
      <c r="B72" s="41"/>
      <c r="C72" s="41"/>
      <c r="D72" s="62"/>
      <c r="E72" s="137"/>
      <c r="F72" s="8"/>
      <c r="G72" s="8"/>
      <c r="H72" s="8"/>
      <c r="I72" s="90"/>
      <c r="J72" s="9"/>
      <c r="K72" s="8"/>
      <c r="L72" s="10"/>
    </row>
    <row r="73" spans="2:15" x14ac:dyDescent="0.25">
      <c r="B73" s="43" t="s">
        <v>82</v>
      </c>
      <c r="C73" s="109" t="s">
        <v>81</v>
      </c>
      <c r="D73" s="61">
        <f t="shared" si="18"/>
        <v>300</v>
      </c>
      <c r="E73" s="145" t="str">
        <f>E74</f>
        <v>0</v>
      </c>
      <c r="F73" s="18">
        <f>F74</f>
        <v>0</v>
      </c>
      <c r="G73" s="18">
        <f t="shared" ref="G73:L74" si="29">G74</f>
        <v>0</v>
      </c>
      <c r="H73" s="18">
        <f t="shared" si="29"/>
        <v>0</v>
      </c>
      <c r="I73" s="89">
        <f t="shared" si="29"/>
        <v>300</v>
      </c>
      <c r="J73" s="75">
        <f t="shared" si="29"/>
        <v>60</v>
      </c>
      <c r="K73" s="18">
        <f t="shared" si="29"/>
        <v>60</v>
      </c>
      <c r="L73" s="19">
        <f t="shared" si="29"/>
        <v>60</v>
      </c>
    </row>
    <row r="74" spans="2:15" x14ac:dyDescent="0.25">
      <c r="B74" s="41"/>
      <c r="C74" s="41" t="s">
        <v>73</v>
      </c>
      <c r="D74" s="62">
        <f t="shared" si="18"/>
        <v>300</v>
      </c>
      <c r="E74" s="23" t="str">
        <f>E75</f>
        <v>0</v>
      </c>
      <c r="F74" s="8">
        <f>F75</f>
        <v>0</v>
      </c>
      <c r="G74" s="8">
        <f t="shared" si="29"/>
        <v>0</v>
      </c>
      <c r="H74" s="8">
        <f t="shared" si="29"/>
        <v>0</v>
      </c>
      <c r="I74" s="90">
        <f t="shared" si="29"/>
        <v>300</v>
      </c>
      <c r="J74" s="9">
        <f t="shared" si="29"/>
        <v>60</v>
      </c>
      <c r="K74" s="8">
        <f t="shared" si="29"/>
        <v>60</v>
      </c>
      <c r="L74" s="10">
        <f t="shared" si="29"/>
        <v>60</v>
      </c>
      <c r="O74" s="106"/>
    </row>
    <row r="75" spans="2:15" x14ac:dyDescent="0.25">
      <c r="B75" s="41">
        <v>5004</v>
      </c>
      <c r="C75" s="41" t="s">
        <v>83</v>
      </c>
      <c r="D75" s="62">
        <f t="shared" si="18"/>
        <v>300</v>
      </c>
      <c r="E75" s="137" t="s">
        <v>147</v>
      </c>
      <c r="F75" s="8">
        <v>0</v>
      </c>
      <c r="G75" s="8">
        <v>0</v>
      </c>
      <c r="H75" s="8">
        <v>0</v>
      </c>
      <c r="I75" s="90">
        <v>300</v>
      </c>
      <c r="J75" s="9">
        <v>60</v>
      </c>
      <c r="K75" s="8">
        <v>60</v>
      </c>
      <c r="L75" s="10">
        <v>60</v>
      </c>
      <c r="O75" t="s">
        <v>133</v>
      </c>
    </row>
    <row r="76" spans="2:15" ht="12.75" hidden="1" customHeight="1" x14ac:dyDescent="0.25">
      <c r="B76" s="42" t="s">
        <v>122</v>
      </c>
      <c r="C76" s="47" t="s">
        <v>123</v>
      </c>
      <c r="D76" s="61">
        <f t="shared" si="18"/>
        <v>0</v>
      </c>
      <c r="E76" s="145">
        <f>E77</f>
        <v>0</v>
      </c>
      <c r="F76" s="18">
        <f>F77</f>
        <v>0</v>
      </c>
      <c r="G76" s="18">
        <f t="shared" ref="G76:L76" si="30">G77</f>
        <v>0</v>
      </c>
      <c r="H76" s="18">
        <f t="shared" si="30"/>
        <v>0</v>
      </c>
      <c r="I76" s="89">
        <f t="shared" si="30"/>
        <v>0</v>
      </c>
      <c r="J76" s="75">
        <f t="shared" si="30"/>
        <v>0</v>
      </c>
      <c r="K76" s="18">
        <f t="shared" si="30"/>
        <v>0</v>
      </c>
      <c r="L76" s="19">
        <f t="shared" si="30"/>
        <v>0</v>
      </c>
    </row>
    <row r="77" spans="2:15" ht="12.75" hidden="1" customHeight="1" x14ac:dyDescent="0.25">
      <c r="B77" s="41"/>
      <c r="C77" s="41" t="s">
        <v>73</v>
      </c>
      <c r="D77" s="62">
        <f t="shared" si="18"/>
        <v>0</v>
      </c>
      <c r="E77" s="152">
        <f>E78+E79</f>
        <v>0</v>
      </c>
      <c r="F77" s="152">
        <f t="shared" ref="F77:L77" si="31">F78+F79</f>
        <v>0</v>
      </c>
      <c r="G77" s="152">
        <f t="shared" si="31"/>
        <v>0</v>
      </c>
      <c r="H77" s="152">
        <f t="shared" si="31"/>
        <v>0</v>
      </c>
      <c r="I77" s="153">
        <f t="shared" si="31"/>
        <v>0</v>
      </c>
      <c r="J77" s="62">
        <f t="shared" si="31"/>
        <v>0</v>
      </c>
      <c r="K77" s="152">
        <f t="shared" si="31"/>
        <v>0</v>
      </c>
      <c r="L77" s="156">
        <f t="shared" si="31"/>
        <v>0</v>
      </c>
    </row>
    <row r="78" spans="2:15" ht="12.75" hidden="1" customHeight="1" x14ac:dyDescent="0.25">
      <c r="B78" s="41">
        <v>10</v>
      </c>
      <c r="C78" s="41" t="s">
        <v>150</v>
      </c>
      <c r="D78" s="62">
        <f t="shared" si="18"/>
        <v>0</v>
      </c>
      <c r="E78" s="151">
        <v>0</v>
      </c>
      <c r="F78" s="8">
        <v>0</v>
      </c>
      <c r="G78" s="8">
        <v>0</v>
      </c>
      <c r="H78" s="8">
        <v>0</v>
      </c>
      <c r="I78" s="90">
        <v>0</v>
      </c>
      <c r="J78" s="9">
        <v>0</v>
      </c>
      <c r="K78" s="8">
        <v>0</v>
      </c>
      <c r="L78" s="10">
        <v>0</v>
      </c>
    </row>
    <row r="79" spans="2:15" ht="12.75" hidden="1" customHeight="1" x14ac:dyDescent="0.25">
      <c r="B79" s="42">
        <v>20</v>
      </c>
      <c r="C79" s="60" t="s">
        <v>151</v>
      </c>
      <c r="D79" s="62">
        <f t="shared" si="18"/>
        <v>0</v>
      </c>
      <c r="E79" s="137" t="s">
        <v>147</v>
      </c>
      <c r="F79" s="8">
        <v>0</v>
      </c>
      <c r="G79" s="8">
        <v>0</v>
      </c>
      <c r="H79" s="8">
        <v>0</v>
      </c>
      <c r="I79" s="90">
        <v>0</v>
      </c>
      <c r="J79" s="9">
        <v>0</v>
      </c>
      <c r="K79" s="8">
        <v>0</v>
      </c>
      <c r="L79" s="10">
        <v>0</v>
      </c>
    </row>
    <row r="80" spans="2:15" x14ac:dyDescent="0.25">
      <c r="B80" s="43" t="s">
        <v>85</v>
      </c>
      <c r="C80" s="109" t="s">
        <v>84</v>
      </c>
      <c r="D80" s="61">
        <f t="shared" si="18"/>
        <v>185</v>
      </c>
      <c r="E80" s="145">
        <f t="shared" ref="E80:L80" si="32">E81</f>
        <v>0</v>
      </c>
      <c r="F80" s="18">
        <f t="shared" si="32"/>
        <v>49</v>
      </c>
      <c r="G80" s="18">
        <f t="shared" si="32"/>
        <v>52</v>
      </c>
      <c r="H80" s="18">
        <f t="shared" si="32"/>
        <v>43</v>
      </c>
      <c r="I80" s="89">
        <f t="shared" si="32"/>
        <v>41</v>
      </c>
      <c r="J80" s="75">
        <f t="shared" si="32"/>
        <v>185</v>
      </c>
      <c r="K80" s="18">
        <f t="shared" si="32"/>
        <v>185</v>
      </c>
      <c r="L80" s="19">
        <f t="shared" si="32"/>
        <v>185</v>
      </c>
    </row>
    <row r="81" spans="2:12" x14ac:dyDescent="0.25">
      <c r="B81" s="41"/>
      <c r="C81" s="41" t="s">
        <v>73</v>
      </c>
      <c r="D81" s="62">
        <f t="shared" si="18"/>
        <v>185</v>
      </c>
      <c r="E81" s="8">
        <f t="shared" ref="E81:L81" si="33">E82+E83</f>
        <v>0</v>
      </c>
      <c r="F81" s="8">
        <f t="shared" si="33"/>
        <v>49</v>
      </c>
      <c r="G81" s="8">
        <f t="shared" si="33"/>
        <v>52</v>
      </c>
      <c r="H81" s="8">
        <f t="shared" si="33"/>
        <v>43</v>
      </c>
      <c r="I81" s="90">
        <f t="shared" si="33"/>
        <v>41</v>
      </c>
      <c r="J81" s="9">
        <f t="shared" si="33"/>
        <v>185</v>
      </c>
      <c r="K81" s="8">
        <f t="shared" si="33"/>
        <v>185</v>
      </c>
      <c r="L81" s="10">
        <f t="shared" si="33"/>
        <v>185</v>
      </c>
    </row>
    <row r="82" spans="2:12" x14ac:dyDescent="0.25">
      <c r="B82" s="41">
        <v>10</v>
      </c>
      <c r="C82" s="41" t="s">
        <v>74</v>
      </c>
      <c r="D82" s="62">
        <f t="shared" si="18"/>
        <v>143</v>
      </c>
      <c r="E82" s="137" t="s">
        <v>147</v>
      </c>
      <c r="F82" s="8">
        <v>38</v>
      </c>
      <c r="G82" s="8">
        <v>35</v>
      </c>
      <c r="H82" s="8">
        <v>35</v>
      </c>
      <c r="I82" s="90">
        <v>35</v>
      </c>
      <c r="J82" s="9">
        <v>143</v>
      </c>
      <c r="K82" s="8">
        <v>143</v>
      </c>
      <c r="L82" s="10">
        <v>143</v>
      </c>
    </row>
    <row r="83" spans="2:12" x14ac:dyDescent="0.25">
      <c r="B83" s="41">
        <v>20</v>
      </c>
      <c r="C83" s="41" t="s">
        <v>75</v>
      </c>
      <c r="D83" s="62">
        <f t="shared" si="18"/>
        <v>42</v>
      </c>
      <c r="E83" s="137" t="s">
        <v>147</v>
      </c>
      <c r="F83" s="8">
        <v>11</v>
      </c>
      <c r="G83" s="8">
        <v>17</v>
      </c>
      <c r="H83" s="8">
        <v>8</v>
      </c>
      <c r="I83" s="90">
        <v>6</v>
      </c>
      <c r="J83" s="9">
        <v>42</v>
      </c>
      <c r="K83" s="8">
        <v>42</v>
      </c>
      <c r="L83" s="10">
        <v>42</v>
      </c>
    </row>
    <row r="84" spans="2:12" x14ac:dyDescent="0.25">
      <c r="B84" s="113" t="s">
        <v>148</v>
      </c>
      <c r="C84" s="47" t="s">
        <v>149</v>
      </c>
      <c r="D84" s="62">
        <f t="shared" si="18"/>
        <v>50</v>
      </c>
      <c r="E84" s="23" t="str">
        <f>E85</f>
        <v>0</v>
      </c>
      <c r="F84" s="8">
        <f>F85</f>
        <v>11</v>
      </c>
      <c r="G84" s="8">
        <f t="shared" ref="G84:L85" si="34">G85</f>
        <v>13</v>
      </c>
      <c r="H84" s="8">
        <f t="shared" si="34"/>
        <v>14</v>
      </c>
      <c r="I84" s="90">
        <f t="shared" si="34"/>
        <v>12</v>
      </c>
      <c r="J84" s="9">
        <f t="shared" si="34"/>
        <v>50</v>
      </c>
      <c r="K84" s="8">
        <f t="shared" si="34"/>
        <v>50</v>
      </c>
      <c r="L84" s="10">
        <f t="shared" si="34"/>
        <v>50</v>
      </c>
    </row>
    <row r="85" spans="2:12" x14ac:dyDescent="0.25">
      <c r="B85" s="44"/>
      <c r="C85" s="41" t="s">
        <v>73</v>
      </c>
      <c r="D85" s="62">
        <f t="shared" si="18"/>
        <v>50</v>
      </c>
      <c r="E85" s="137" t="s">
        <v>147</v>
      </c>
      <c r="F85" s="8">
        <f>F86</f>
        <v>11</v>
      </c>
      <c r="G85" s="8">
        <f t="shared" si="34"/>
        <v>13</v>
      </c>
      <c r="H85" s="8">
        <f t="shared" si="34"/>
        <v>14</v>
      </c>
      <c r="I85" s="90">
        <f t="shared" si="34"/>
        <v>12</v>
      </c>
      <c r="J85" s="9">
        <f t="shared" si="34"/>
        <v>50</v>
      </c>
      <c r="K85" s="8">
        <f t="shared" si="34"/>
        <v>50</v>
      </c>
      <c r="L85" s="10">
        <f t="shared" si="34"/>
        <v>50</v>
      </c>
    </row>
    <row r="86" spans="2:12" x14ac:dyDescent="0.25">
      <c r="B86" s="44">
        <v>20</v>
      </c>
      <c r="C86" s="41" t="s">
        <v>128</v>
      </c>
      <c r="D86" s="62">
        <f t="shared" si="18"/>
        <v>50</v>
      </c>
      <c r="E86" s="137" t="s">
        <v>147</v>
      </c>
      <c r="F86" s="8">
        <v>11</v>
      </c>
      <c r="G86" s="8">
        <v>13</v>
      </c>
      <c r="H86" s="8">
        <v>14</v>
      </c>
      <c r="I86" s="90">
        <v>12</v>
      </c>
      <c r="J86" s="9">
        <v>50</v>
      </c>
      <c r="K86" s="8">
        <v>50</v>
      </c>
      <c r="L86" s="10">
        <v>50</v>
      </c>
    </row>
    <row r="87" spans="2:12" x14ac:dyDescent="0.25">
      <c r="B87" s="43" t="s">
        <v>88</v>
      </c>
      <c r="C87" s="47" t="s">
        <v>86</v>
      </c>
      <c r="D87" s="61">
        <f t="shared" si="18"/>
        <v>1059</v>
      </c>
      <c r="E87" s="18">
        <f t="shared" ref="E87:L87" si="35">E88+E95</f>
        <v>0</v>
      </c>
      <c r="F87" s="18">
        <f t="shared" si="35"/>
        <v>538</v>
      </c>
      <c r="G87" s="18">
        <f t="shared" si="35"/>
        <v>327</v>
      </c>
      <c r="H87" s="18">
        <f t="shared" si="35"/>
        <v>126</v>
      </c>
      <c r="I87" s="89">
        <f t="shared" si="35"/>
        <v>68</v>
      </c>
      <c r="J87" s="75">
        <f t="shared" si="35"/>
        <v>453</v>
      </c>
      <c r="K87" s="18">
        <f t="shared" si="35"/>
        <v>460</v>
      </c>
      <c r="L87" s="19">
        <f t="shared" si="35"/>
        <v>467</v>
      </c>
    </row>
    <row r="88" spans="2:12" x14ac:dyDescent="0.25">
      <c r="B88" s="41"/>
      <c r="C88" s="41" t="s">
        <v>73</v>
      </c>
      <c r="D88" s="62">
        <f t="shared" si="18"/>
        <v>859</v>
      </c>
      <c r="E88" s="8">
        <f>E89+E90+E91+E92+E94</f>
        <v>0</v>
      </c>
      <c r="F88" s="8">
        <f>F89+F90+F91+F92+F93+F94</f>
        <v>338</v>
      </c>
      <c r="G88" s="8">
        <f t="shared" ref="G88:L88" si="36">G89+G90+G91+G92+G93+G94</f>
        <v>327</v>
      </c>
      <c r="H88" s="8">
        <f t="shared" si="36"/>
        <v>126</v>
      </c>
      <c r="I88" s="8">
        <f t="shared" si="36"/>
        <v>68</v>
      </c>
      <c r="J88" s="8">
        <f t="shared" si="36"/>
        <v>453</v>
      </c>
      <c r="K88" s="8">
        <f t="shared" si="36"/>
        <v>460</v>
      </c>
      <c r="L88" s="8">
        <f t="shared" si="36"/>
        <v>467</v>
      </c>
    </row>
    <row r="89" spans="2:12" x14ac:dyDescent="0.25">
      <c r="B89" s="41">
        <v>10</v>
      </c>
      <c r="C89" s="41" t="s">
        <v>74</v>
      </c>
      <c r="D89" s="62">
        <f t="shared" si="18"/>
        <v>50</v>
      </c>
      <c r="E89" s="137" t="s">
        <v>147</v>
      </c>
      <c r="F89" s="8">
        <v>15</v>
      </c>
      <c r="G89" s="8">
        <v>15</v>
      </c>
      <c r="H89" s="8">
        <v>15</v>
      </c>
      <c r="I89" s="90">
        <v>5</v>
      </c>
      <c r="J89" s="9">
        <v>50</v>
      </c>
      <c r="K89" s="8">
        <v>50</v>
      </c>
      <c r="L89" s="10">
        <v>50</v>
      </c>
    </row>
    <row r="90" spans="2:12" x14ac:dyDescent="0.25">
      <c r="B90" s="44">
        <v>20</v>
      </c>
      <c r="C90" s="41" t="s">
        <v>75</v>
      </c>
      <c r="D90" s="62">
        <f t="shared" si="18"/>
        <v>222</v>
      </c>
      <c r="E90" s="137" t="s">
        <v>147</v>
      </c>
      <c r="F90" s="8">
        <v>70</v>
      </c>
      <c r="G90" s="8">
        <v>58</v>
      </c>
      <c r="H90" s="8">
        <v>70</v>
      </c>
      <c r="I90" s="90">
        <v>24</v>
      </c>
      <c r="J90" s="9">
        <v>236</v>
      </c>
      <c r="K90" s="8">
        <v>243</v>
      </c>
      <c r="L90" s="10">
        <v>250</v>
      </c>
    </row>
    <row r="91" spans="2:12" x14ac:dyDescent="0.25">
      <c r="B91" s="44">
        <v>57</v>
      </c>
      <c r="C91" s="41" t="s">
        <v>126</v>
      </c>
      <c r="D91" s="62">
        <f t="shared" si="18"/>
        <v>68</v>
      </c>
      <c r="E91" s="137" t="s">
        <v>147</v>
      </c>
      <c r="F91" s="8">
        <v>18</v>
      </c>
      <c r="G91" s="8">
        <v>18</v>
      </c>
      <c r="H91" s="8">
        <v>16</v>
      </c>
      <c r="I91" s="90">
        <v>16</v>
      </c>
      <c r="J91" s="9">
        <v>68</v>
      </c>
      <c r="K91" s="8">
        <v>68</v>
      </c>
      <c r="L91" s="10">
        <v>68</v>
      </c>
    </row>
    <row r="92" spans="2:12" x14ac:dyDescent="0.25">
      <c r="B92" s="44">
        <v>57</v>
      </c>
      <c r="C92" s="41" t="s">
        <v>127</v>
      </c>
      <c r="D92" s="62">
        <f t="shared" si="18"/>
        <v>31</v>
      </c>
      <c r="E92" s="137" t="s">
        <v>147</v>
      </c>
      <c r="F92" s="8">
        <v>8</v>
      </c>
      <c r="G92" s="8">
        <v>8</v>
      </c>
      <c r="H92" s="8">
        <v>8</v>
      </c>
      <c r="I92" s="90">
        <v>7</v>
      </c>
      <c r="J92" s="9">
        <v>30</v>
      </c>
      <c r="K92" s="8">
        <v>30</v>
      </c>
      <c r="L92" s="10">
        <v>30</v>
      </c>
    </row>
    <row r="93" spans="2:12" x14ac:dyDescent="0.25">
      <c r="B93" s="44">
        <v>57</v>
      </c>
      <c r="C93" s="41" t="s">
        <v>158</v>
      </c>
      <c r="D93" s="62">
        <f t="shared" si="18"/>
        <v>419</v>
      </c>
      <c r="E93" s="137" t="s">
        <v>147</v>
      </c>
      <c r="F93" s="8">
        <v>209</v>
      </c>
      <c r="G93" s="8">
        <v>210</v>
      </c>
      <c r="H93" s="8">
        <v>0</v>
      </c>
      <c r="I93" s="90">
        <v>0</v>
      </c>
      <c r="J93" s="9">
        <v>0</v>
      </c>
      <c r="K93" s="8">
        <v>0</v>
      </c>
      <c r="L93" s="10">
        <v>0</v>
      </c>
    </row>
    <row r="94" spans="2:12" x14ac:dyDescent="0.25">
      <c r="B94" s="44">
        <v>59</v>
      </c>
      <c r="C94" s="41" t="s">
        <v>87</v>
      </c>
      <c r="D94" s="62">
        <f t="shared" si="18"/>
        <v>69</v>
      </c>
      <c r="E94" s="137" t="s">
        <v>147</v>
      </c>
      <c r="F94" s="8">
        <v>18</v>
      </c>
      <c r="G94" s="8">
        <v>18</v>
      </c>
      <c r="H94" s="8">
        <v>17</v>
      </c>
      <c r="I94" s="90">
        <v>16</v>
      </c>
      <c r="J94" s="9">
        <v>69</v>
      </c>
      <c r="K94" s="8">
        <v>69</v>
      </c>
      <c r="L94" s="10">
        <v>69</v>
      </c>
    </row>
    <row r="95" spans="2:12" x14ac:dyDescent="0.25">
      <c r="B95" s="44"/>
      <c r="C95" s="41" t="s">
        <v>77</v>
      </c>
      <c r="D95" s="62">
        <f t="shared" si="18"/>
        <v>200</v>
      </c>
      <c r="E95" s="8">
        <f>E96+E97</f>
        <v>0</v>
      </c>
      <c r="F95" s="8">
        <f t="shared" ref="F95:L95" si="37">F96+F97</f>
        <v>200</v>
      </c>
      <c r="G95" s="8">
        <f t="shared" si="37"/>
        <v>0</v>
      </c>
      <c r="H95" s="8">
        <f t="shared" si="37"/>
        <v>0</v>
      </c>
      <c r="I95" s="8">
        <f t="shared" si="37"/>
        <v>0</v>
      </c>
      <c r="J95" s="8">
        <f t="shared" si="37"/>
        <v>0</v>
      </c>
      <c r="K95" s="8">
        <f t="shared" si="37"/>
        <v>0</v>
      </c>
      <c r="L95" s="8">
        <f t="shared" si="37"/>
        <v>0</v>
      </c>
    </row>
    <row r="96" spans="2:12" x14ac:dyDescent="0.25">
      <c r="B96" s="44">
        <v>70</v>
      </c>
      <c r="C96" s="41" t="s">
        <v>78</v>
      </c>
      <c r="D96" s="62">
        <f t="shared" si="18"/>
        <v>200</v>
      </c>
      <c r="E96" s="137" t="s">
        <v>147</v>
      </c>
      <c r="F96" s="8">
        <v>200</v>
      </c>
      <c r="G96" s="8">
        <v>0</v>
      </c>
      <c r="H96" s="8">
        <v>0</v>
      </c>
      <c r="I96" s="90">
        <v>0</v>
      </c>
      <c r="J96" s="9">
        <v>0</v>
      </c>
      <c r="K96" s="8">
        <v>0</v>
      </c>
      <c r="L96" s="10">
        <v>0</v>
      </c>
    </row>
    <row r="97" spans="2:12" x14ac:dyDescent="0.25">
      <c r="B97" s="44">
        <v>85</v>
      </c>
      <c r="C97" s="41" t="s">
        <v>142</v>
      </c>
      <c r="D97" s="62">
        <f t="shared" si="18"/>
        <v>0</v>
      </c>
      <c r="E97" s="137" t="s">
        <v>147</v>
      </c>
      <c r="F97" s="8">
        <v>0</v>
      </c>
      <c r="G97" s="8">
        <v>0</v>
      </c>
      <c r="H97" s="8">
        <v>0</v>
      </c>
      <c r="I97" s="90">
        <v>0</v>
      </c>
      <c r="J97" s="9">
        <v>0</v>
      </c>
      <c r="K97" s="8">
        <v>0</v>
      </c>
      <c r="L97" s="10">
        <v>0</v>
      </c>
    </row>
    <row r="98" spans="2:12" x14ac:dyDescent="0.25">
      <c r="B98" s="43">
        <v>66.02</v>
      </c>
      <c r="C98" s="47" t="s">
        <v>164</v>
      </c>
      <c r="D98" s="62">
        <f t="shared" si="18"/>
        <v>76</v>
      </c>
      <c r="E98" s="170">
        <f>E99</f>
        <v>0</v>
      </c>
      <c r="F98" s="170">
        <f t="shared" ref="F98:L98" si="38">F99</f>
        <v>23</v>
      </c>
      <c r="G98" s="170">
        <f t="shared" si="38"/>
        <v>20</v>
      </c>
      <c r="H98" s="170">
        <f t="shared" si="38"/>
        <v>18</v>
      </c>
      <c r="I98" s="170">
        <f t="shared" si="38"/>
        <v>15</v>
      </c>
      <c r="J98" s="170">
        <f t="shared" si="38"/>
        <v>70</v>
      </c>
      <c r="K98" s="170">
        <f t="shared" si="38"/>
        <v>70</v>
      </c>
      <c r="L98" s="170">
        <f t="shared" si="38"/>
        <v>70</v>
      </c>
    </row>
    <row r="99" spans="2:12" x14ac:dyDescent="0.25">
      <c r="B99" s="41"/>
      <c r="C99" s="41" t="s">
        <v>73</v>
      </c>
      <c r="D99" s="62">
        <f t="shared" si="18"/>
        <v>76</v>
      </c>
      <c r="E99" s="171">
        <f>E100+E101</f>
        <v>0</v>
      </c>
      <c r="F99" s="171">
        <f t="shared" ref="F99:L99" si="39">F100+F101</f>
        <v>23</v>
      </c>
      <c r="G99" s="171">
        <f t="shared" si="39"/>
        <v>20</v>
      </c>
      <c r="H99" s="171">
        <f t="shared" si="39"/>
        <v>18</v>
      </c>
      <c r="I99" s="171">
        <f t="shared" si="39"/>
        <v>15</v>
      </c>
      <c r="J99" s="171">
        <f t="shared" si="39"/>
        <v>70</v>
      </c>
      <c r="K99" s="171">
        <f t="shared" si="39"/>
        <v>70</v>
      </c>
      <c r="L99" s="171">
        <f t="shared" si="39"/>
        <v>70</v>
      </c>
    </row>
    <row r="100" spans="2:12" x14ac:dyDescent="0.25">
      <c r="B100" s="41">
        <v>10</v>
      </c>
      <c r="C100" s="41" t="s">
        <v>74</v>
      </c>
      <c r="D100" s="62">
        <f t="shared" si="18"/>
        <v>70</v>
      </c>
      <c r="E100" s="171">
        <v>0</v>
      </c>
      <c r="F100" s="177">
        <v>20</v>
      </c>
      <c r="G100" s="177">
        <v>17</v>
      </c>
      <c r="H100" s="177">
        <v>18</v>
      </c>
      <c r="I100" s="178">
        <v>15</v>
      </c>
      <c r="J100" s="179">
        <v>70</v>
      </c>
      <c r="K100" s="177">
        <v>70</v>
      </c>
      <c r="L100" s="180">
        <v>70</v>
      </c>
    </row>
    <row r="101" spans="2:12" x14ac:dyDescent="0.25">
      <c r="B101" s="44">
        <v>20</v>
      </c>
      <c r="C101" s="41" t="s">
        <v>75</v>
      </c>
      <c r="D101" s="62">
        <f t="shared" si="18"/>
        <v>6</v>
      </c>
      <c r="E101" s="171">
        <v>0</v>
      </c>
      <c r="F101" s="177">
        <v>3</v>
      </c>
      <c r="G101" s="177">
        <v>3</v>
      </c>
      <c r="H101" s="177">
        <v>0</v>
      </c>
      <c r="I101" s="178">
        <v>0</v>
      </c>
      <c r="J101" s="179">
        <v>0</v>
      </c>
      <c r="K101" s="177">
        <v>0</v>
      </c>
      <c r="L101" s="180">
        <v>0</v>
      </c>
    </row>
    <row r="102" spans="2:12" x14ac:dyDescent="0.25">
      <c r="B102" s="44">
        <v>67.02</v>
      </c>
      <c r="C102" s="47" t="s">
        <v>89</v>
      </c>
      <c r="D102" s="61">
        <f t="shared" si="18"/>
        <v>1358</v>
      </c>
      <c r="E102" s="18">
        <f>E103+E107</f>
        <v>0</v>
      </c>
      <c r="F102" s="18">
        <f>F103+F107</f>
        <v>1027</v>
      </c>
      <c r="G102" s="18">
        <f t="shared" ref="G102:L102" si="40">G103+G107</f>
        <v>201</v>
      </c>
      <c r="H102" s="18">
        <f t="shared" si="40"/>
        <v>127</v>
      </c>
      <c r="I102" s="89">
        <f t="shared" si="40"/>
        <v>3</v>
      </c>
      <c r="J102" s="75">
        <f t="shared" si="40"/>
        <v>130</v>
      </c>
      <c r="K102" s="18">
        <f t="shared" si="40"/>
        <v>130</v>
      </c>
      <c r="L102" s="19">
        <f t="shared" si="40"/>
        <v>130</v>
      </c>
    </row>
    <row r="103" spans="2:12" x14ac:dyDescent="0.25">
      <c r="B103" s="44"/>
      <c r="C103" s="41" t="s">
        <v>73</v>
      </c>
      <c r="D103" s="62">
        <f t="shared" si="18"/>
        <v>388</v>
      </c>
      <c r="E103" s="8">
        <f>E104+E105+E106</f>
        <v>0</v>
      </c>
      <c r="F103" s="8">
        <f>F104+F105+F106</f>
        <v>57</v>
      </c>
      <c r="G103" s="8">
        <f t="shared" ref="G103:L103" si="41">G104+G105+G106</f>
        <v>201</v>
      </c>
      <c r="H103" s="8">
        <f t="shared" si="41"/>
        <v>127</v>
      </c>
      <c r="I103" s="90">
        <f t="shared" si="41"/>
        <v>3</v>
      </c>
      <c r="J103" s="9">
        <f t="shared" si="41"/>
        <v>130</v>
      </c>
      <c r="K103" s="8">
        <f t="shared" si="41"/>
        <v>130</v>
      </c>
      <c r="L103" s="10">
        <f t="shared" si="41"/>
        <v>130</v>
      </c>
    </row>
    <row r="104" spans="2:12" ht="12.75" customHeight="1" x14ac:dyDescent="0.25">
      <c r="B104" s="44">
        <v>20</v>
      </c>
      <c r="C104" s="41" t="s">
        <v>128</v>
      </c>
      <c r="D104" s="62">
        <f t="shared" si="18"/>
        <v>88</v>
      </c>
      <c r="E104" s="137" t="s">
        <v>147</v>
      </c>
      <c r="F104" s="8">
        <v>32</v>
      </c>
      <c r="G104" s="8">
        <v>26</v>
      </c>
      <c r="H104" s="8">
        <v>27</v>
      </c>
      <c r="I104" s="90">
        <v>3</v>
      </c>
      <c r="J104" s="9">
        <v>50</v>
      </c>
      <c r="K104" s="8">
        <v>50</v>
      </c>
      <c r="L104" s="10">
        <v>50</v>
      </c>
    </row>
    <row r="105" spans="2:12" x14ac:dyDescent="0.25">
      <c r="B105" s="44">
        <v>51</v>
      </c>
      <c r="C105" s="41" t="s">
        <v>134</v>
      </c>
      <c r="D105" s="62">
        <f t="shared" si="18"/>
        <v>50</v>
      </c>
      <c r="E105" s="137" t="s">
        <v>147</v>
      </c>
      <c r="F105" s="8">
        <v>25</v>
      </c>
      <c r="G105" s="8">
        <v>25</v>
      </c>
      <c r="H105" s="8">
        <v>0</v>
      </c>
      <c r="I105" s="90">
        <v>0</v>
      </c>
      <c r="J105" s="9">
        <v>50</v>
      </c>
      <c r="K105" s="8">
        <v>50</v>
      </c>
      <c r="L105" s="10">
        <v>50</v>
      </c>
    </row>
    <row r="106" spans="2:12" x14ac:dyDescent="0.25">
      <c r="B106" s="44">
        <v>59</v>
      </c>
      <c r="C106" s="41" t="s">
        <v>90</v>
      </c>
      <c r="D106" s="62">
        <f t="shared" si="18"/>
        <v>250</v>
      </c>
      <c r="E106" s="137" t="s">
        <v>147</v>
      </c>
      <c r="F106" s="8">
        <v>0</v>
      </c>
      <c r="G106" s="8">
        <v>150</v>
      </c>
      <c r="H106" s="8">
        <v>100</v>
      </c>
      <c r="I106" s="90">
        <v>0</v>
      </c>
      <c r="J106" s="9">
        <v>30</v>
      </c>
      <c r="K106" s="8">
        <v>30</v>
      </c>
      <c r="L106" s="10">
        <v>30</v>
      </c>
    </row>
    <row r="107" spans="2:12" ht="12.75" customHeight="1" x14ac:dyDescent="0.25">
      <c r="B107" s="44"/>
      <c r="C107" s="41" t="s">
        <v>77</v>
      </c>
      <c r="D107" s="62">
        <f t="shared" si="18"/>
        <v>970</v>
      </c>
      <c r="E107" s="8">
        <f>E108+E109</f>
        <v>0</v>
      </c>
      <c r="F107" s="8">
        <f>F108+F109</f>
        <v>970</v>
      </c>
      <c r="G107" s="8">
        <f t="shared" ref="G107:L107" si="42">G108+G109</f>
        <v>0</v>
      </c>
      <c r="H107" s="8">
        <f t="shared" si="42"/>
        <v>0</v>
      </c>
      <c r="I107" s="90">
        <f t="shared" si="42"/>
        <v>0</v>
      </c>
      <c r="J107" s="9">
        <f t="shared" si="42"/>
        <v>0</v>
      </c>
      <c r="K107" s="8">
        <f t="shared" si="42"/>
        <v>0</v>
      </c>
      <c r="L107" s="10">
        <f t="shared" si="42"/>
        <v>0</v>
      </c>
    </row>
    <row r="108" spans="2:12" hidden="1" x14ac:dyDescent="0.25">
      <c r="B108" s="44">
        <v>70</v>
      </c>
      <c r="C108" s="41" t="s">
        <v>118</v>
      </c>
      <c r="D108" s="62">
        <f t="shared" si="18"/>
        <v>0</v>
      </c>
      <c r="E108" s="137"/>
      <c r="F108" s="8">
        <v>0</v>
      </c>
      <c r="G108" s="8">
        <v>0</v>
      </c>
      <c r="H108" s="8">
        <v>0</v>
      </c>
      <c r="I108" s="90">
        <v>0</v>
      </c>
      <c r="J108" s="9">
        <v>0</v>
      </c>
      <c r="K108" s="8">
        <v>0</v>
      </c>
      <c r="L108" s="10">
        <v>0</v>
      </c>
    </row>
    <row r="109" spans="2:12" x14ac:dyDescent="0.25">
      <c r="B109" s="44">
        <v>70</v>
      </c>
      <c r="C109" s="41" t="s">
        <v>78</v>
      </c>
      <c r="D109" s="62">
        <f t="shared" si="18"/>
        <v>970</v>
      </c>
      <c r="E109" s="137" t="s">
        <v>147</v>
      </c>
      <c r="F109" s="8">
        <v>970</v>
      </c>
      <c r="G109" s="8">
        <v>0</v>
      </c>
      <c r="H109" s="8">
        <v>0</v>
      </c>
      <c r="I109" s="90">
        <v>0</v>
      </c>
      <c r="J109" s="9">
        <v>0</v>
      </c>
      <c r="K109" s="8">
        <v>0</v>
      </c>
      <c r="L109" s="10">
        <v>0</v>
      </c>
    </row>
    <row r="110" spans="2:12" x14ac:dyDescent="0.25">
      <c r="B110" s="44">
        <v>68.02</v>
      </c>
      <c r="C110" s="47" t="s">
        <v>91</v>
      </c>
      <c r="D110" s="61">
        <f t="shared" si="18"/>
        <v>1692</v>
      </c>
      <c r="E110" s="18">
        <f t="shared" ref="E110:L110" si="43">E111</f>
        <v>0</v>
      </c>
      <c r="F110" s="18">
        <f t="shared" si="43"/>
        <v>493</v>
      </c>
      <c r="G110" s="18">
        <f t="shared" si="43"/>
        <v>444</v>
      </c>
      <c r="H110" s="18">
        <f t="shared" si="43"/>
        <v>430</v>
      </c>
      <c r="I110" s="89">
        <f t="shared" si="43"/>
        <v>325</v>
      </c>
      <c r="J110" s="98">
        <f t="shared" si="43"/>
        <v>1680</v>
      </c>
      <c r="K110" s="24">
        <f t="shared" si="43"/>
        <v>1680</v>
      </c>
      <c r="L110" s="99">
        <f t="shared" si="43"/>
        <v>1680</v>
      </c>
    </row>
    <row r="111" spans="2:12" x14ac:dyDescent="0.25">
      <c r="B111" s="44"/>
      <c r="C111" s="41" t="s">
        <v>73</v>
      </c>
      <c r="D111" s="62">
        <f t="shared" si="18"/>
        <v>1692</v>
      </c>
      <c r="E111" s="8">
        <f t="shared" ref="E111" si="44">E112+E113+E114+E115</f>
        <v>0</v>
      </c>
      <c r="F111" s="8">
        <f>F112+F113+F114+F115+F116</f>
        <v>493</v>
      </c>
      <c r="G111" s="8">
        <f t="shared" ref="G111:L111" si="45">G112+G113+G114+G115+G116</f>
        <v>444</v>
      </c>
      <c r="H111" s="8">
        <f t="shared" si="45"/>
        <v>430</v>
      </c>
      <c r="I111" s="90">
        <f t="shared" si="45"/>
        <v>325</v>
      </c>
      <c r="J111" s="9">
        <f t="shared" si="45"/>
        <v>1680</v>
      </c>
      <c r="K111" s="8">
        <f t="shared" si="45"/>
        <v>1680</v>
      </c>
      <c r="L111" s="10">
        <f t="shared" si="45"/>
        <v>1680</v>
      </c>
    </row>
    <row r="112" spans="2:12" x14ac:dyDescent="0.25">
      <c r="B112" s="44">
        <v>10</v>
      </c>
      <c r="C112" s="41" t="s">
        <v>92</v>
      </c>
      <c r="D112" s="62">
        <f t="shared" si="18"/>
        <v>653</v>
      </c>
      <c r="E112" s="137" t="s">
        <v>147</v>
      </c>
      <c r="F112" s="8">
        <v>195</v>
      </c>
      <c r="G112" s="8">
        <v>197</v>
      </c>
      <c r="H112" s="8">
        <v>172</v>
      </c>
      <c r="I112" s="90">
        <v>89</v>
      </c>
      <c r="J112" s="9">
        <v>653</v>
      </c>
      <c r="K112" s="8">
        <v>653</v>
      </c>
      <c r="L112" s="10">
        <v>653</v>
      </c>
    </row>
    <row r="113" spans="2:12" x14ac:dyDescent="0.25">
      <c r="B113" s="44">
        <v>57</v>
      </c>
      <c r="C113" s="41" t="s">
        <v>93</v>
      </c>
      <c r="D113" s="62">
        <f t="shared" si="18"/>
        <v>847</v>
      </c>
      <c r="E113" s="137" t="s">
        <v>147</v>
      </c>
      <c r="F113" s="8">
        <v>252</v>
      </c>
      <c r="G113" s="8">
        <v>213</v>
      </c>
      <c r="H113" s="8">
        <v>212</v>
      </c>
      <c r="I113" s="90">
        <v>170</v>
      </c>
      <c r="J113" s="9">
        <v>847</v>
      </c>
      <c r="K113" s="8">
        <v>847</v>
      </c>
      <c r="L113" s="10">
        <v>847</v>
      </c>
    </row>
    <row r="114" spans="2:12" x14ac:dyDescent="0.25">
      <c r="B114" s="44">
        <v>57</v>
      </c>
      <c r="C114" s="41" t="s">
        <v>135</v>
      </c>
      <c r="D114" s="62">
        <f t="shared" si="18"/>
        <v>30</v>
      </c>
      <c r="E114" s="137" t="s">
        <v>147</v>
      </c>
      <c r="F114" s="8">
        <v>10</v>
      </c>
      <c r="G114" s="8">
        <v>10</v>
      </c>
      <c r="H114" s="8">
        <v>5</v>
      </c>
      <c r="I114" s="90">
        <v>5</v>
      </c>
      <c r="J114" s="9">
        <v>20</v>
      </c>
      <c r="K114" s="8">
        <v>20</v>
      </c>
      <c r="L114" s="10">
        <v>20</v>
      </c>
    </row>
    <row r="115" spans="2:12" x14ac:dyDescent="0.25">
      <c r="B115" s="44">
        <v>57</v>
      </c>
      <c r="C115" s="41" t="s">
        <v>94</v>
      </c>
      <c r="D115" s="62">
        <f t="shared" si="18"/>
        <v>150</v>
      </c>
      <c r="E115" s="137" t="s">
        <v>147</v>
      </c>
      <c r="F115" s="8">
        <v>30</v>
      </c>
      <c r="G115" s="8">
        <v>20</v>
      </c>
      <c r="H115" s="8">
        <v>40</v>
      </c>
      <c r="I115" s="90">
        <v>60</v>
      </c>
      <c r="J115" s="9">
        <v>150</v>
      </c>
      <c r="K115" s="8">
        <v>150</v>
      </c>
      <c r="L115" s="10">
        <v>150</v>
      </c>
    </row>
    <row r="116" spans="2:12" x14ac:dyDescent="0.25">
      <c r="B116" s="44">
        <v>20</v>
      </c>
      <c r="C116" s="41" t="s">
        <v>152</v>
      </c>
      <c r="D116" s="62">
        <f t="shared" si="18"/>
        <v>12</v>
      </c>
      <c r="E116" s="137" t="s">
        <v>147</v>
      </c>
      <c r="F116" s="8">
        <v>6</v>
      </c>
      <c r="G116" s="8">
        <v>4</v>
      </c>
      <c r="H116" s="8">
        <v>1</v>
      </c>
      <c r="I116" s="90">
        <v>1</v>
      </c>
      <c r="J116" s="9">
        <v>10</v>
      </c>
      <c r="K116" s="8">
        <v>10</v>
      </c>
      <c r="L116" s="10">
        <v>10</v>
      </c>
    </row>
    <row r="117" spans="2:12" x14ac:dyDescent="0.25">
      <c r="B117" s="43" t="s">
        <v>96</v>
      </c>
      <c r="C117" s="47" t="s">
        <v>95</v>
      </c>
      <c r="D117" s="61">
        <f t="shared" si="18"/>
        <v>260</v>
      </c>
      <c r="E117" s="145">
        <f>E118+E120</f>
        <v>0</v>
      </c>
      <c r="F117" s="18">
        <f>F118+F120</f>
        <v>68</v>
      </c>
      <c r="G117" s="18">
        <f t="shared" ref="G117:L117" si="46">G118+G120</f>
        <v>68</v>
      </c>
      <c r="H117" s="18">
        <f t="shared" si="46"/>
        <v>64</v>
      </c>
      <c r="I117" s="89">
        <f t="shared" si="46"/>
        <v>60</v>
      </c>
      <c r="J117" s="75">
        <f t="shared" si="46"/>
        <v>170</v>
      </c>
      <c r="K117" s="18">
        <f t="shared" si="46"/>
        <v>170</v>
      </c>
      <c r="L117" s="19">
        <f t="shared" si="46"/>
        <v>170</v>
      </c>
    </row>
    <row r="118" spans="2:12" x14ac:dyDescent="0.25">
      <c r="B118" s="44"/>
      <c r="C118" s="41" t="s">
        <v>73</v>
      </c>
      <c r="D118" s="62">
        <f t="shared" si="18"/>
        <v>260</v>
      </c>
      <c r="E118" s="23" t="str">
        <f>E119</f>
        <v>0</v>
      </c>
      <c r="F118" s="8">
        <f>F119</f>
        <v>68</v>
      </c>
      <c r="G118" s="8">
        <f t="shared" ref="G118:L118" si="47">G119</f>
        <v>68</v>
      </c>
      <c r="H118" s="8">
        <f t="shared" si="47"/>
        <v>64</v>
      </c>
      <c r="I118" s="90">
        <f t="shared" si="47"/>
        <v>60</v>
      </c>
      <c r="J118" s="9">
        <f t="shared" si="47"/>
        <v>170</v>
      </c>
      <c r="K118" s="8">
        <f t="shared" si="47"/>
        <v>170</v>
      </c>
      <c r="L118" s="10">
        <f t="shared" si="47"/>
        <v>170</v>
      </c>
    </row>
    <row r="119" spans="2:12" ht="12.75" customHeight="1" x14ac:dyDescent="0.25">
      <c r="B119" s="44">
        <v>20</v>
      </c>
      <c r="C119" s="41" t="s">
        <v>75</v>
      </c>
      <c r="D119" s="62">
        <f t="shared" si="18"/>
        <v>260</v>
      </c>
      <c r="E119" s="137" t="s">
        <v>147</v>
      </c>
      <c r="F119" s="8">
        <v>68</v>
      </c>
      <c r="G119" s="8">
        <v>68</v>
      </c>
      <c r="H119" s="8">
        <v>64</v>
      </c>
      <c r="I119" s="90">
        <v>60</v>
      </c>
      <c r="J119" s="9">
        <v>170</v>
      </c>
      <c r="K119" s="8">
        <v>170</v>
      </c>
      <c r="L119" s="10">
        <v>170</v>
      </c>
    </row>
    <row r="120" spans="2:12" hidden="1" x14ac:dyDescent="0.25">
      <c r="B120" s="44"/>
      <c r="C120" s="41"/>
      <c r="D120" s="62"/>
      <c r="E120" s="23"/>
      <c r="F120" s="8"/>
      <c r="G120" s="8"/>
      <c r="H120" s="8"/>
      <c r="I120" s="90"/>
      <c r="J120" s="9"/>
      <c r="K120" s="8"/>
      <c r="L120" s="10"/>
    </row>
    <row r="121" spans="2:12" ht="12.75" hidden="1" customHeight="1" x14ac:dyDescent="0.25">
      <c r="B121" s="44"/>
      <c r="C121" s="41"/>
      <c r="D121" s="62"/>
      <c r="E121" s="137"/>
      <c r="F121" s="8"/>
      <c r="G121" s="8"/>
      <c r="H121" s="8"/>
      <c r="I121" s="90"/>
      <c r="J121" s="9"/>
      <c r="K121" s="8"/>
      <c r="L121" s="10"/>
    </row>
    <row r="122" spans="2:12" x14ac:dyDescent="0.25">
      <c r="B122" s="43" t="s">
        <v>98</v>
      </c>
      <c r="C122" s="47" t="s">
        <v>97</v>
      </c>
      <c r="D122" s="61">
        <f t="shared" si="18"/>
        <v>1177</v>
      </c>
      <c r="E122" s="18">
        <f>E123+E125</f>
        <v>277.58</v>
      </c>
      <c r="F122" s="18">
        <f>F123+F125</f>
        <v>1124</v>
      </c>
      <c r="G122" s="18">
        <f t="shared" ref="G122:L122" si="48">G123+G125</f>
        <v>22</v>
      </c>
      <c r="H122" s="18">
        <f t="shared" si="48"/>
        <v>18</v>
      </c>
      <c r="I122" s="89">
        <f t="shared" si="48"/>
        <v>13</v>
      </c>
      <c r="J122" s="75">
        <f t="shared" si="48"/>
        <v>54</v>
      </c>
      <c r="K122" s="18">
        <f t="shared" si="48"/>
        <v>54</v>
      </c>
      <c r="L122" s="19">
        <f t="shared" si="48"/>
        <v>54</v>
      </c>
    </row>
    <row r="123" spans="2:12" x14ac:dyDescent="0.25">
      <c r="B123" s="43"/>
      <c r="C123" s="41" t="s">
        <v>73</v>
      </c>
      <c r="D123" s="62">
        <f t="shared" si="18"/>
        <v>95</v>
      </c>
      <c r="E123" s="23" t="str">
        <f t="shared" ref="E123:L123" si="49">E124</f>
        <v>0</v>
      </c>
      <c r="F123" s="8">
        <f t="shared" si="49"/>
        <v>42</v>
      </c>
      <c r="G123" s="8">
        <f t="shared" si="49"/>
        <v>22</v>
      </c>
      <c r="H123" s="8">
        <f t="shared" si="49"/>
        <v>18</v>
      </c>
      <c r="I123" s="90">
        <f t="shared" si="49"/>
        <v>13</v>
      </c>
      <c r="J123" s="9">
        <f t="shared" si="49"/>
        <v>54</v>
      </c>
      <c r="K123" s="8">
        <f t="shared" si="49"/>
        <v>54</v>
      </c>
      <c r="L123" s="10">
        <f t="shared" si="49"/>
        <v>54</v>
      </c>
    </row>
    <row r="124" spans="2:12" x14ac:dyDescent="0.25">
      <c r="B124" s="43">
        <v>20</v>
      </c>
      <c r="C124" s="41" t="s">
        <v>75</v>
      </c>
      <c r="D124" s="62">
        <f t="shared" si="18"/>
        <v>95</v>
      </c>
      <c r="E124" s="137" t="s">
        <v>147</v>
      </c>
      <c r="F124" s="8">
        <v>42</v>
      </c>
      <c r="G124" s="8">
        <v>22</v>
      </c>
      <c r="H124" s="8">
        <v>18</v>
      </c>
      <c r="I124" s="90">
        <v>13</v>
      </c>
      <c r="J124" s="9">
        <v>54</v>
      </c>
      <c r="K124" s="8">
        <v>54</v>
      </c>
      <c r="L124" s="10">
        <v>54</v>
      </c>
    </row>
    <row r="125" spans="2:12" x14ac:dyDescent="0.25">
      <c r="B125" s="44"/>
      <c r="C125" s="41" t="s">
        <v>77</v>
      </c>
      <c r="D125" s="62">
        <f t="shared" si="18"/>
        <v>1082</v>
      </c>
      <c r="E125" s="23" t="str">
        <f>E126</f>
        <v>277.58</v>
      </c>
      <c r="F125" s="8">
        <f>F126</f>
        <v>1082</v>
      </c>
      <c r="G125" s="8">
        <f t="shared" ref="G125:L125" si="50">G126</f>
        <v>0</v>
      </c>
      <c r="H125" s="8">
        <f t="shared" si="50"/>
        <v>0</v>
      </c>
      <c r="I125" s="90">
        <f t="shared" si="50"/>
        <v>0</v>
      </c>
      <c r="J125" s="9">
        <f t="shared" si="50"/>
        <v>0</v>
      </c>
      <c r="K125" s="8">
        <f t="shared" si="50"/>
        <v>0</v>
      </c>
      <c r="L125" s="10">
        <f t="shared" si="50"/>
        <v>0</v>
      </c>
    </row>
    <row r="126" spans="2:12" x14ac:dyDescent="0.25">
      <c r="B126" s="44">
        <v>70</v>
      </c>
      <c r="C126" s="41" t="s">
        <v>78</v>
      </c>
      <c r="D126" s="62">
        <f t="shared" si="18"/>
        <v>1082</v>
      </c>
      <c r="E126" s="137" t="s">
        <v>163</v>
      </c>
      <c r="F126" s="8">
        <v>1082</v>
      </c>
      <c r="G126" s="8">
        <v>0</v>
      </c>
      <c r="H126" s="8">
        <v>0</v>
      </c>
      <c r="I126" s="90">
        <v>0</v>
      </c>
      <c r="J126" s="9">
        <v>0</v>
      </c>
      <c r="K126" s="8">
        <v>0</v>
      </c>
      <c r="L126" s="10">
        <v>0</v>
      </c>
    </row>
    <row r="127" spans="2:12" x14ac:dyDescent="0.25">
      <c r="B127" s="43" t="s">
        <v>132</v>
      </c>
      <c r="C127" s="47" t="s">
        <v>129</v>
      </c>
      <c r="D127" s="61">
        <f t="shared" si="18"/>
        <v>110</v>
      </c>
      <c r="E127" s="18">
        <f>E128+E130</f>
        <v>0</v>
      </c>
      <c r="F127" s="18">
        <f>F128+F130</f>
        <v>30</v>
      </c>
      <c r="G127" s="18">
        <f t="shared" ref="G127:L127" si="51">G128+G130</f>
        <v>30</v>
      </c>
      <c r="H127" s="18">
        <f t="shared" si="51"/>
        <v>20</v>
      </c>
      <c r="I127" s="89">
        <f t="shared" si="51"/>
        <v>30</v>
      </c>
      <c r="J127" s="75">
        <f t="shared" si="51"/>
        <v>50</v>
      </c>
      <c r="K127" s="18">
        <f t="shared" si="51"/>
        <v>50</v>
      </c>
      <c r="L127" s="19">
        <f t="shared" si="51"/>
        <v>50</v>
      </c>
    </row>
    <row r="128" spans="2:12" x14ac:dyDescent="0.25">
      <c r="B128" s="43"/>
      <c r="C128" s="41" t="s">
        <v>73</v>
      </c>
      <c r="D128" s="62">
        <f t="shared" si="18"/>
        <v>100</v>
      </c>
      <c r="E128" s="23" t="str">
        <f>E129</f>
        <v>0</v>
      </c>
      <c r="F128" s="8">
        <f>F129</f>
        <v>20</v>
      </c>
      <c r="G128" s="8">
        <f t="shared" ref="G128:L128" si="52">G129</f>
        <v>30</v>
      </c>
      <c r="H128" s="8">
        <f t="shared" si="52"/>
        <v>20</v>
      </c>
      <c r="I128" s="90">
        <f t="shared" si="52"/>
        <v>30</v>
      </c>
      <c r="J128" s="9">
        <f t="shared" si="52"/>
        <v>50</v>
      </c>
      <c r="K128" s="8">
        <f t="shared" si="52"/>
        <v>50</v>
      </c>
      <c r="L128" s="10">
        <f t="shared" si="52"/>
        <v>50</v>
      </c>
    </row>
    <row r="129" spans="2:12" x14ac:dyDescent="0.25">
      <c r="B129" s="43">
        <v>20</v>
      </c>
      <c r="C129" s="41" t="s">
        <v>75</v>
      </c>
      <c r="D129" s="62">
        <f t="shared" si="18"/>
        <v>100</v>
      </c>
      <c r="E129" s="137" t="s">
        <v>147</v>
      </c>
      <c r="F129" s="8">
        <v>20</v>
      </c>
      <c r="G129" s="8">
        <v>30</v>
      </c>
      <c r="H129" s="8">
        <v>20</v>
      </c>
      <c r="I129" s="90">
        <v>30</v>
      </c>
      <c r="J129" s="9">
        <v>50</v>
      </c>
      <c r="K129" s="8">
        <v>50</v>
      </c>
      <c r="L129" s="10">
        <v>50</v>
      </c>
    </row>
    <row r="130" spans="2:12" x14ac:dyDescent="0.25">
      <c r="B130" s="44"/>
      <c r="C130" s="41" t="s">
        <v>77</v>
      </c>
      <c r="D130" s="62">
        <f t="shared" si="18"/>
        <v>10</v>
      </c>
      <c r="E130" s="137" t="s">
        <v>147</v>
      </c>
      <c r="F130" s="8">
        <f>F131</f>
        <v>10</v>
      </c>
      <c r="G130" s="8">
        <f t="shared" ref="G130:L130" si="53">G131</f>
        <v>0</v>
      </c>
      <c r="H130" s="8">
        <f t="shared" si="53"/>
        <v>0</v>
      </c>
      <c r="I130" s="90">
        <f t="shared" si="53"/>
        <v>0</v>
      </c>
      <c r="J130" s="9">
        <f t="shared" si="53"/>
        <v>0</v>
      </c>
      <c r="K130" s="8">
        <f t="shared" si="53"/>
        <v>0</v>
      </c>
      <c r="L130" s="10">
        <f t="shared" si="53"/>
        <v>0</v>
      </c>
    </row>
    <row r="131" spans="2:12" x14ac:dyDescent="0.25">
      <c r="B131" s="44">
        <v>70</v>
      </c>
      <c r="C131" s="41" t="s">
        <v>78</v>
      </c>
      <c r="D131" s="62">
        <f t="shared" si="18"/>
        <v>10</v>
      </c>
      <c r="E131" s="137" t="s">
        <v>147</v>
      </c>
      <c r="F131" s="8">
        <v>10</v>
      </c>
      <c r="G131" s="8">
        <v>0</v>
      </c>
      <c r="H131" s="8">
        <v>0</v>
      </c>
      <c r="I131" s="90">
        <v>0</v>
      </c>
      <c r="J131" s="9">
        <v>0</v>
      </c>
      <c r="K131" s="8">
        <v>0</v>
      </c>
      <c r="L131" s="10">
        <v>0</v>
      </c>
    </row>
    <row r="132" spans="2:12" x14ac:dyDescent="0.25">
      <c r="B132" s="113" t="s">
        <v>131</v>
      </c>
      <c r="C132" s="47" t="s">
        <v>130</v>
      </c>
      <c r="D132" s="61">
        <f t="shared" si="18"/>
        <v>20</v>
      </c>
      <c r="E132" s="145" t="str">
        <f>E133</f>
        <v>0</v>
      </c>
      <c r="F132" s="18">
        <f>F133</f>
        <v>14</v>
      </c>
      <c r="G132" s="18">
        <f t="shared" ref="G132:L133" si="54">G133</f>
        <v>4</v>
      </c>
      <c r="H132" s="18">
        <f t="shared" si="54"/>
        <v>2</v>
      </c>
      <c r="I132" s="89">
        <f t="shared" si="54"/>
        <v>0</v>
      </c>
      <c r="J132" s="75">
        <f t="shared" si="54"/>
        <v>15</v>
      </c>
      <c r="K132" s="18">
        <f t="shared" si="54"/>
        <v>15</v>
      </c>
      <c r="L132" s="19">
        <f t="shared" si="54"/>
        <v>15</v>
      </c>
    </row>
    <row r="133" spans="2:12" x14ac:dyDescent="0.25">
      <c r="B133" s="44"/>
      <c r="C133" s="41" t="s">
        <v>73</v>
      </c>
      <c r="D133" s="62">
        <f t="shared" si="18"/>
        <v>20</v>
      </c>
      <c r="E133" s="23" t="str">
        <f>E134</f>
        <v>0</v>
      </c>
      <c r="F133" s="23">
        <f t="shared" ref="F133" si="55">F134</f>
        <v>14</v>
      </c>
      <c r="G133" s="23">
        <f t="shared" si="54"/>
        <v>4</v>
      </c>
      <c r="H133" s="23">
        <f t="shared" si="54"/>
        <v>2</v>
      </c>
      <c r="I133" s="92">
        <f t="shared" si="54"/>
        <v>0</v>
      </c>
      <c r="J133" s="76">
        <f t="shared" si="54"/>
        <v>15</v>
      </c>
      <c r="K133" s="23">
        <f t="shared" si="54"/>
        <v>15</v>
      </c>
      <c r="L133" s="157">
        <f t="shared" si="54"/>
        <v>15</v>
      </c>
    </row>
    <row r="134" spans="2:12" x14ac:dyDescent="0.25">
      <c r="B134" s="44">
        <v>20</v>
      </c>
      <c r="C134" s="41" t="s">
        <v>128</v>
      </c>
      <c r="D134" s="62">
        <f t="shared" si="18"/>
        <v>20</v>
      </c>
      <c r="E134" s="137" t="s">
        <v>147</v>
      </c>
      <c r="F134" s="8">
        <v>14</v>
      </c>
      <c r="G134" s="8">
        <v>4</v>
      </c>
      <c r="H134" s="8">
        <v>2</v>
      </c>
      <c r="I134" s="90">
        <v>0</v>
      </c>
      <c r="J134" s="9">
        <v>15</v>
      </c>
      <c r="K134" s="8">
        <v>15</v>
      </c>
      <c r="L134" s="10">
        <v>15</v>
      </c>
    </row>
    <row r="135" spans="2:12" hidden="1" x14ac:dyDescent="0.25">
      <c r="B135" s="113"/>
      <c r="C135" s="47"/>
      <c r="D135" s="61"/>
      <c r="E135" s="145"/>
      <c r="F135" s="18"/>
      <c r="G135" s="18"/>
      <c r="H135" s="18"/>
      <c r="I135" s="89"/>
      <c r="J135" s="75"/>
      <c r="K135" s="18"/>
      <c r="L135" s="19"/>
    </row>
    <row r="136" spans="2:12" hidden="1" x14ac:dyDescent="0.25">
      <c r="B136" s="44"/>
      <c r="C136" s="41"/>
      <c r="D136" s="62"/>
      <c r="E136" s="23"/>
      <c r="F136" s="8"/>
      <c r="G136" s="8"/>
      <c r="H136" s="8"/>
      <c r="I136" s="90"/>
      <c r="J136" s="9"/>
      <c r="K136" s="8"/>
      <c r="L136" s="10"/>
    </row>
    <row r="137" spans="2:12" hidden="1" x14ac:dyDescent="0.25">
      <c r="B137" s="44"/>
      <c r="C137" s="41"/>
      <c r="D137" s="62"/>
      <c r="E137" s="137"/>
      <c r="F137" s="8"/>
      <c r="G137" s="8"/>
      <c r="H137" s="8"/>
      <c r="I137" s="90"/>
      <c r="J137" s="9"/>
      <c r="K137" s="8"/>
      <c r="L137" s="10"/>
    </row>
    <row r="138" spans="2:12" x14ac:dyDescent="0.25">
      <c r="B138" s="43" t="s">
        <v>121</v>
      </c>
      <c r="C138" s="47" t="s">
        <v>119</v>
      </c>
      <c r="D138" s="61">
        <f t="shared" ref="D138:D150" si="56">F138+G138+H138+I138</f>
        <v>10</v>
      </c>
      <c r="E138" s="145" t="str">
        <f>E139</f>
        <v>0</v>
      </c>
      <c r="F138" s="18">
        <f>F139</f>
        <v>2</v>
      </c>
      <c r="G138" s="18">
        <f t="shared" ref="G138:L139" si="57">G139</f>
        <v>4</v>
      </c>
      <c r="H138" s="18">
        <f t="shared" si="57"/>
        <v>4</v>
      </c>
      <c r="I138" s="89">
        <f t="shared" si="57"/>
        <v>0</v>
      </c>
      <c r="J138" s="75">
        <f t="shared" si="57"/>
        <v>10</v>
      </c>
      <c r="K138" s="18">
        <f t="shared" si="57"/>
        <v>10</v>
      </c>
      <c r="L138" s="19">
        <f t="shared" si="57"/>
        <v>10</v>
      </c>
    </row>
    <row r="139" spans="2:12" x14ac:dyDescent="0.25">
      <c r="B139" s="44"/>
      <c r="C139" s="41" t="s">
        <v>73</v>
      </c>
      <c r="D139" s="62">
        <f t="shared" si="56"/>
        <v>10</v>
      </c>
      <c r="E139" s="23" t="str">
        <f>E140</f>
        <v>0</v>
      </c>
      <c r="F139" s="8">
        <f>F140</f>
        <v>2</v>
      </c>
      <c r="G139" s="8">
        <f t="shared" si="57"/>
        <v>4</v>
      </c>
      <c r="H139" s="8">
        <f t="shared" si="57"/>
        <v>4</v>
      </c>
      <c r="I139" s="90">
        <f t="shared" si="57"/>
        <v>0</v>
      </c>
      <c r="J139" s="9">
        <f t="shared" si="57"/>
        <v>10</v>
      </c>
      <c r="K139" s="8">
        <f t="shared" si="57"/>
        <v>10</v>
      </c>
      <c r="L139" s="10">
        <f t="shared" si="57"/>
        <v>10</v>
      </c>
    </row>
    <row r="140" spans="2:12" x14ac:dyDescent="0.25">
      <c r="B140" s="44">
        <v>20</v>
      </c>
      <c r="C140" s="41" t="s">
        <v>120</v>
      </c>
      <c r="D140" s="62">
        <f t="shared" si="56"/>
        <v>10</v>
      </c>
      <c r="E140" s="137" t="s">
        <v>147</v>
      </c>
      <c r="F140" s="8">
        <v>2</v>
      </c>
      <c r="G140" s="8">
        <v>4</v>
      </c>
      <c r="H140" s="8">
        <v>4</v>
      </c>
      <c r="I140" s="90">
        <v>0</v>
      </c>
      <c r="J140" s="9">
        <v>10</v>
      </c>
      <c r="K140" s="8">
        <v>10</v>
      </c>
      <c r="L140" s="10">
        <v>10</v>
      </c>
    </row>
    <row r="141" spans="2:12" x14ac:dyDescent="0.25">
      <c r="B141" s="45" t="s">
        <v>100</v>
      </c>
      <c r="C141" s="47" t="s">
        <v>99</v>
      </c>
      <c r="D141" s="61">
        <f t="shared" si="56"/>
        <v>7570.24</v>
      </c>
      <c r="E141" s="18">
        <f t="shared" ref="E141:L141" si="58">E142+E145</f>
        <v>0</v>
      </c>
      <c r="F141" s="18">
        <f t="shared" si="58"/>
        <v>6985.24</v>
      </c>
      <c r="G141" s="18">
        <f t="shared" si="58"/>
        <v>208</v>
      </c>
      <c r="H141" s="18">
        <f t="shared" si="58"/>
        <v>200</v>
      </c>
      <c r="I141" s="89">
        <f t="shared" si="58"/>
        <v>177</v>
      </c>
      <c r="J141" s="75">
        <f t="shared" si="58"/>
        <v>337</v>
      </c>
      <c r="K141" s="18">
        <f t="shared" si="58"/>
        <v>253</v>
      </c>
      <c r="L141" s="19">
        <f t="shared" si="58"/>
        <v>216</v>
      </c>
    </row>
    <row r="142" spans="2:12" x14ac:dyDescent="0.25">
      <c r="B142" s="44"/>
      <c r="C142" s="41" t="s">
        <v>73</v>
      </c>
      <c r="D142" s="62">
        <f t="shared" si="56"/>
        <v>4612.08</v>
      </c>
      <c r="E142" s="8">
        <f t="shared" ref="E142:L142" si="59">E143+E144</f>
        <v>0</v>
      </c>
      <c r="F142" s="8">
        <f t="shared" si="59"/>
        <v>4027.08</v>
      </c>
      <c r="G142" s="8">
        <f t="shared" si="59"/>
        <v>208</v>
      </c>
      <c r="H142" s="8">
        <f t="shared" si="59"/>
        <v>200</v>
      </c>
      <c r="I142" s="90">
        <f t="shared" si="59"/>
        <v>177</v>
      </c>
      <c r="J142" s="9">
        <f t="shared" si="59"/>
        <v>80</v>
      </c>
      <c r="K142" s="8">
        <f t="shared" si="59"/>
        <v>80</v>
      </c>
      <c r="L142" s="10">
        <f t="shared" si="59"/>
        <v>80</v>
      </c>
    </row>
    <row r="143" spans="2:12" ht="12.75" customHeight="1" x14ac:dyDescent="0.25">
      <c r="B143" s="44">
        <v>20</v>
      </c>
      <c r="C143" s="41" t="s">
        <v>75</v>
      </c>
      <c r="D143" s="62">
        <f t="shared" si="56"/>
        <v>4612.08</v>
      </c>
      <c r="E143" s="137" t="s">
        <v>147</v>
      </c>
      <c r="F143" s="8">
        <v>4027.08</v>
      </c>
      <c r="G143" s="8">
        <v>208</v>
      </c>
      <c r="H143" s="8">
        <v>200</v>
      </c>
      <c r="I143" s="90">
        <v>177</v>
      </c>
      <c r="J143" s="9">
        <v>80</v>
      </c>
      <c r="K143" s="8">
        <v>80</v>
      </c>
      <c r="L143" s="10">
        <v>80</v>
      </c>
    </row>
    <row r="144" spans="2:12" ht="12.75" hidden="1" customHeight="1" x14ac:dyDescent="0.25">
      <c r="B144" s="44">
        <v>81</v>
      </c>
      <c r="C144" s="41" t="s">
        <v>112</v>
      </c>
      <c r="D144" s="62">
        <f t="shared" si="56"/>
        <v>0</v>
      </c>
      <c r="E144" s="137"/>
      <c r="F144" s="8">
        <v>0</v>
      </c>
      <c r="G144" s="8">
        <v>0</v>
      </c>
      <c r="H144" s="8">
        <v>0</v>
      </c>
      <c r="I144" s="90">
        <v>0</v>
      </c>
      <c r="J144" s="9">
        <v>0</v>
      </c>
      <c r="K144" s="8">
        <v>0</v>
      </c>
      <c r="L144" s="10">
        <v>0</v>
      </c>
    </row>
    <row r="145" spans="2:12" x14ac:dyDescent="0.25">
      <c r="B145" s="44"/>
      <c r="C145" s="41" t="s">
        <v>77</v>
      </c>
      <c r="D145" s="62">
        <f t="shared" si="56"/>
        <v>2958.16</v>
      </c>
      <c r="E145" s="152">
        <f>E146+E147</f>
        <v>0</v>
      </c>
      <c r="F145" s="152">
        <f t="shared" ref="F145:L145" si="60">F146+F147</f>
        <v>2958.16</v>
      </c>
      <c r="G145" s="152">
        <f t="shared" si="60"/>
        <v>0</v>
      </c>
      <c r="H145" s="152">
        <f t="shared" si="60"/>
        <v>0</v>
      </c>
      <c r="I145" s="152">
        <f t="shared" si="60"/>
        <v>0</v>
      </c>
      <c r="J145" s="152">
        <f t="shared" si="60"/>
        <v>257</v>
      </c>
      <c r="K145" s="152">
        <f t="shared" si="60"/>
        <v>173</v>
      </c>
      <c r="L145" s="152">
        <f t="shared" si="60"/>
        <v>136</v>
      </c>
    </row>
    <row r="146" spans="2:12" x14ac:dyDescent="0.25">
      <c r="B146" s="163">
        <v>60</v>
      </c>
      <c r="C146" s="82" t="s">
        <v>162</v>
      </c>
      <c r="D146" s="63">
        <f t="shared" si="56"/>
        <v>1898.01</v>
      </c>
      <c r="E146" s="152">
        <f t="shared" ref="E146:E147" si="61">E147+E148</f>
        <v>0</v>
      </c>
      <c r="F146" s="172" t="s">
        <v>173</v>
      </c>
      <c r="G146" s="164">
        <v>0</v>
      </c>
      <c r="H146" s="164">
        <v>0</v>
      </c>
      <c r="I146" s="165">
        <v>0</v>
      </c>
      <c r="J146" s="166">
        <v>0</v>
      </c>
      <c r="K146" s="164">
        <v>0</v>
      </c>
      <c r="L146" s="167">
        <v>0</v>
      </c>
    </row>
    <row r="147" spans="2:12" x14ac:dyDescent="0.25">
      <c r="B147" s="46">
        <v>70</v>
      </c>
      <c r="C147" s="60" t="s">
        <v>78</v>
      </c>
      <c r="D147" s="63">
        <f t="shared" si="56"/>
        <v>1060.1500000000001</v>
      </c>
      <c r="E147" s="152">
        <f t="shared" si="61"/>
        <v>0</v>
      </c>
      <c r="F147" s="12">
        <v>1060.1500000000001</v>
      </c>
      <c r="G147" s="12">
        <v>0</v>
      </c>
      <c r="H147" s="12">
        <v>0</v>
      </c>
      <c r="I147" s="95">
        <v>0</v>
      </c>
      <c r="J147" s="11">
        <v>257</v>
      </c>
      <c r="K147" s="12">
        <v>173</v>
      </c>
      <c r="L147" s="13">
        <v>136</v>
      </c>
    </row>
    <row r="148" spans="2:12" hidden="1" x14ac:dyDescent="0.25">
      <c r="B148" s="64" t="s">
        <v>108</v>
      </c>
      <c r="C148" s="83" t="s">
        <v>110</v>
      </c>
      <c r="D148" s="14">
        <f t="shared" si="56"/>
        <v>0</v>
      </c>
      <c r="E148" s="14"/>
      <c r="F148" s="15">
        <f>F149</f>
        <v>0</v>
      </c>
      <c r="G148" s="15">
        <f t="shared" ref="G148:I149" si="62">G149</f>
        <v>0</v>
      </c>
      <c r="H148" s="15">
        <f t="shared" si="62"/>
        <v>0</v>
      </c>
      <c r="I148" s="96">
        <f t="shared" si="62"/>
        <v>0</v>
      </c>
      <c r="J148" s="84"/>
      <c r="K148" s="2"/>
      <c r="L148" s="110"/>
    </row>
    <row r="149" spans="2:12" hidden="1" x14ac:dyDescent="0.25">
      <c r="B149" s="41"/>
      <c r="C149" s="9" t="s">
        <v>77</v>
      </c>
      <c r="D149" s="7">
        <f t="shared" si="56"/>
        <v>0</v>
      </c>
      <c r="E149" s="14"/>
      <c r="F149" s="8">
        <f>F150</f>
        <v>0</v>
      </c>
      <c r="G149" s="8">
        <f t="shared" si="62"/>
        <v>0</v>
      </c>
      <c r="H149" s="8">
        <f t="shared" si="62"/>
        <v>0</v>
      </c>
      <c r="I149" s="90">
        <f t="shared" si="62"/>
        <v>0</v>
      </c>
      <c r="J149" s="84"/>
      <c r="K149" s="2"/>
      <c r="L149" s="110"/>
    </row>
    <row r="150" spans="2:12" hidden="1" x14ac:dyDescent="0.25">
      <c r="B150" s="82">
        <v>56</v>
      </c>
      <c r="C150" s="79" t="s">
        <v>109</v>
      </c>
      <c r="D150" s="81">
        <f t="shared" si="56"/>
        <v>0</v>
      </c>
      <c r="E150" s="141"/>
      <c r="F150" s="80">
        <v>0</v>
      </c>
      <c r="G150" s="80">
        <v>0</v>
      </c>
      <c r="H150" s="80">
        <v>0</v>
      </c>
      <c r="I150" s="97">
        <v>0</v>
      </c>
      <c r="J150" s="84"/>
      <c r="K150" s="2"/>
      <c r="L150" s="110"/>
    </row>
    <row r="151" spans="2:12" x14ac:dyDescent="0.25">
      <c r="B151" s="122">
        <v>98</v>
      </c>
      <c r="C151" s="125" t="s">
        <v>143</v>
      </c>
      <c r="D151" s="128">
        <f>D8-D58</f>
        <v>-7457.2299999999977</v>
      </c>
      <c r="E151" s="147">
        <v>0</v>
      </c>
      <c r="F151" s="129">
        <f t="shared" ref="F151:L152" si="63">F8-F58</f>
        <v>-7457.23</v>
      </c>
      <c r="G151" s="147">
        <f t="shared" si="63"/>
        <v>0</v>
      </c>
      <c r="H151" s="147">
        <f t="shared" si="63"/>
        <v>0</v>
      </c>
      <c r="I151" s="160">
        <f t="shared" si="63"/>
        <v>0</v>
      </c>
      <c r="J151" s="161">
        <f t="shared" si="63"/>
        <v>0</v>
      </c>
      <c r="K151" s="147">
        <f t="shared" si="63"/>
        <v>0</v>
      </c>
      <c r="L151" s="162">
        <f t="shared" si="63"/>
        <v>0</v>
      </c>
    </row>
    <row r="152" spans="2:12" x14ac:dyDescent="0.25">
      <c r="B152" s="123"/>
      <c r="C152" s="126" t="s">
        <v>144</v>
      </c>
      <c r="D152" s="130">
        <f>D9-D59</f>
        <v>-3737.08</v>
      </c>
      <c r="E152" s="121">
        <f>E9-E59</f>
        <v>0</v>
      </c>
      <c r="F152" s="121">
        <f t="shared" si="63"/>
        <v>-3737.08</v>
      </c>
      <c r="G152" s="121">
        <f t="shared" si="63"/>
        <v>0</v>
      </c>
      <c r="H152" s="121">
        <f t="shared" si="63"/>
        <v>0</v>
      </c>
      <c r="I152" s="154">
        <f t="shared" si="63"/>
        <v>0</v>
      </c>
      <c r="J152" s="130">
        <f t="shared" si="63"/>
        <v>0</v>
      </c>
      <c r="K152" s="121">
        <f t="shared" si="63"/>
        <v>0</v>
      </c>
      <c r="L152" s="131">
        <f t="shared" si="63"/>
        <v>0</v>
      </c>
    </row>
    <row r="153" spans="2:12" x14ac:dyDescent="0.25">
      <c r="B153" s="124"/>
      <c r="C153" s="127" t="s">
        <v>145</v>
      </c>
      <c r="D153" s="132">
        <f>D53-D63</f>
        <v>-3720.1499999999996</v>
      </c>
      <c r="E153" s="133" t="s">
        <v>147</v>
      </c>
      <c r="F153" s="133">
        <f t="shared" ref="F153:L153" si="64">F53-F63</f>
        <v>-3720.1499999999996</v>
      </c>
      <c r="G153" s="133">
        <f t="shared" si="64"/>
        <v>0</v>
      </c>
      <c r="H153" s="133">
        <f t="shared" si="64"/>
        <v>0</v>
      </c>
      <c r="I153" s="155">
        <f t="shared" si="64"/>
        <v>0</v>
      </c>
      <c r="J153" s="132">
        <f t="shared" si="64"/>
        <v>0</v>
      </c>
      <c r="K153" s="133">
        <f t="shared" si="64"/>
        <v>0</v>
      </c>
      <c r="L153" s="134">
        <f t="shared" si="64"/>
        <v>0</v>
      </c>
    </row>
    <row r="154" spans="2:12" x14ac:dyDescent="0.25">
      <c r="B154" s="6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6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6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6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6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6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6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6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6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6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6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6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6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6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6"/>
    </row>
    <row r="169" spans="2:12" x14ac:dyDescent="0.25">
      <c r="B169" s="6"/>
    </row>
    <row r="170" spans="2:12" x14ac:dyDescent="0.25">
      <c r="B170" s="6"/>
    </row>
    <row r="171" spans="2:12" x14ac:dyDescent="0.25">
      <c r="B171" s="6"/>
    </row>
    <row r="172" spans="2:12" x14ac:dyDescent="0.25">
      <c r="B172" s="6"/>
    </row>
    <row r="173" spans="2:12" x14ac:dyDescent="0.25">
      <c r="B173" s="6"/>
    </row>
    <row r="174" spans="2:12" x14ac:dyDescent="0.25">
      <c r="B174" s="6"/>
    </row>
    <row r="175" spans="2:12" x14ac:dyDescent="0.25">
      <c r="B175" s="6"/>
    </row>
    <row r="176" spans="2:1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</sheetData>
  <pageMargins left="0.5" right="0" top="0.75" bottom="1" header="0" footer="0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74"/>
  <sheetViews>
    <sheetView zoomScale="142" zoomScaleNormal="142"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F60" sqref="F60"/>
    </sheetView>
  </sheetViews>
  <sheetFormatPr defaultRowHeight="12.5" x14ac:dyDescent="0.25"/>
  <cols>
    <col min="1" max="1" width="1.54296875" customWidth="1"/>
    <col min="2" max="2" width="9" customWidth="1"/>
    <col min="3" max="3" width="32.453125" customWidth="1"/>
    <col min="4" max="4" width="7" customWidth="1"/>
    <col min="5" max="5" width="5.6328125" customWidth="1"/>
    <col min="6" max="6" width="6.36328125" customWidth="1"/>
    <col min="7" max="7" width="5.36328125" customWidth="1"/>
    <col min="8" max="9" width="6.453125" customWidth="1"/>
    <col min="10" max="10" width="5.90625" customWidth="1"/>
    <col min="11" max="11" width="5.6328125" customWidth="1"/>
    <col min="12" max="12" width="5.90625" customWidth="1"/>
    <col min="14" max="14" width="9.6328125" customWidth="1"/>
  </cols>
  <sheetData>
    <row r="1" spans="2:14" ht="13" x14ac:dyDescent="0.3">
      <c r="B1" s="78" t="s">
        <v>102</v>
      </c>
      <c r="G1" s="3"/>
      <c r="H1" s="3"/>
      <c r="J1" s="3" t="s">
        <v>111</v>
      </c>
    </row>
    <row r="2" spans="2:14" ht="16.5" customHeight="1" x14ac:dyDescent="0.3">
      <c r="F2" s="4"/>
      <c r="G2" s="4"/>
      <c r="H2" s="3"/>
      <c r="I2" s="120" t="s">
        <v>153</v>
      </c>
    </row>
    <row r="3" spans="2:14" ht="8.25" customHeight="1" x14ac:dyDescent="0.3">
      <c r="F3" s="4"/>
      <c r="G3" s="4"/>
      <c r="H3" s="3"/>
    </row>
    <row r="4" spans="2:14" ht="13" x14ac:dyDescent="0.3">
      <c r="C4" s="1" t="s">
        <v>154</v>
      </c>
    </row>
    <row r="5" spans="2:14" ht="13" x14ac:dyDescent="0.3">
      <c r="C5" s="1" t="s">
        <v>155</v>
      </c>
    </row>
    <row r="6" spans="2:14" x14ac:dyDescent="0.25">
      <c r="I6" s="5"/>
      <c r="J6" s="5"/>
      <c r="K6" s="5"/>
      <c r="L6" s="27" t="s">
        <v>105</v>
      </c>
    </row>
    <row r="7" spans="2:14" ht="27" customHeight="1" x14ac:dyDescent="0.25">
      <c r="B7" s="69" t="s">
        <v>0</v>
      </c>
      <c r="C7" s="69" t="s">
        <v>1</v>
      </c>
      <c r="D7" s="142" t="s">
        <v>156</v>
      </c>
      <c r="E7" s="143" t="s">
        <v>146</v>
      </c>
      <c r="F7" s="72" t="s">
        <v>63</v>
      </c>
      <c r="G7" s="72" t="s">
        <v>64</v>
      </c>
      <c r="H7" s="72" t="s">
        <v>65</v>
      </c>
      <c r="I7" s="86" t="s">
        <v>66</v>
      </c>
      <c r="J7" s="73">
        <v>2023</v>
      </c>
      <c r="K7" s="70">
        <v>2024</v>
      </c>
      <c r="L7" s="71">
        <v>2025</v>
      </c>
    </row>
    <row r="8" spans="2:14" ht="11.25" customHeight="1" x14ac:dyDescent="0.25">
      <c r="B8" s="85" t="s">
        <v>107</v>
      </c>
      <c r="C8" s="66" t="s">
        <v>106</v>
      </c>
      <c r="D8" s="67">
        <f t="shared" ref="D8:D52" si="0">F8+G8+H8+I8</f>
        <v>6505</v>
      </c>
      <c r="E8" s="135" t="s">
        <v>147</v>
      </c>
      <c r="F8" s="68">
        <f t="shared" ref="F8:L8" si="1">F9+F50</f>
        <v>2996</v>
      </c>
      <c r="G8" s="68">
        <f t="shared" si="1"/>
        <v>1375</v>
      </c>
      <c r="H8" s="68">
        <f t="shared" si="1"/>
        <v>1139</v>
      </c>
      <c r="I8" s="87">
        <f t="shared" si="1"/>
        <v>995.00000000000011</v>
      </c>
      <c r="J8" s="117">
        <f t="shared" si="1"/>
        <v>3960</v>
      </c>
      <c r="K8" s="118">
        <f t="shared" si="1"/>
        <v>3626</v>
      </c>
      <c r="L8" s="119">
        <f t="shared" si="1"/>
        <v>3761</v>
      </c>
    </row>
    <row r="9" spans="2:14" ht="11.25" customHeight="1" x14ac:dyDescent="0.25">
      <c r="B9" s="28"/>
      <c r="C9" s="47" t="s">
        <v>68</v>
      </c>
      <c r="D9" s="61">
        <f t="shared" si="0"/>
        <v>4790</v>
      </c>
      <c r="E9" s="136" t="s">
        <v>147</v>
      </c>
      <c r="F9" s="16">
        <f t="shared" ref="F9:L9" si="2">F10+F14+F17+F48+F45</f>
        <v>1311</v>
      </c>
      <c r="G9" s="16">
        <f t="shared" si="2"/>
        <v>1345</v>
      </c>
      <c r="H9" s="16">
        <f t="shared" si="2"/>
        <v>1139</v>
      </c>
      <c r="I9" s="88">
        <f t="shared" si="2"/>
        <v>995.00000000000011</v>
      </c>
      <c r="J9" s="74">
        <f t="shared" si="2"/>
        <v>3960</v>
      </c>
      <c r="K9" s="16">
        <f t="shared" si="2"/>
        <v>3626</v>
      </c>
      <c r="L9" s="17">
        <f t="shared" si="2"/>
        <v>3761</v>
      </c>
    </row>
    <row r="10" spans="2:14" ht="11.25" customHeight="1" x14ac:dyDescent="0.25">
      <c r="B10" s="29" t="s">
        <v>4</v>
      </c>
      <c r="C10" s="47" t="s">
        <v>43</v>
      </c>
      <c r="D10" s="61">
        <f t="shared" si="0"/>
        <v>1569</v>
      </c>
      <c r="E10" s="136" t="s">
        <v>147</v>
      </c>
      <c r="F10" s="18">
        <f t="shared" ref="F10:L10" si="3">F11+F12+F13</f>
        <v>418</v>
      </c>
      <c r="G10" s="18">
        <f t="shared" si="3"/>
        <v>417</v>
      </c>
      <c r="H10" s="18">
        <f t="shared" si="3"/>
        <v>392</v>
      </c>
      <c r="I10" s="89">
        <f t="shared" si="3"/>
        <v>342</v>
      </c>
      <c r="J10" s="75">
        <f t="shared" si="3"/>
        <v>1308</v>
      </c>
      <c r="K10" s="18">
        <f t="shared" si="3"/>
        <v>1324</v>
      </c>
      <c r="L10" s="19">
        <f t="shared" si="3"/>
        <v>1396</v>
      </c>
    </row>
    <row r="11" spans="2:14" ht="11.25" customHeight="1" x14ac:dyDescent="0.25">
      <c r="B11" s="30" t="s">
        <v>6</v>
      </c>
      <c r="C11" s="41" t="s">
        <v>5</v>
      </c>
      <c r="D11" s="62">
        <f t="shared" si="0"/>
        <v>305</v>
      </c>
      <c r="E11" s="137" t="s">
        <v>147</v>
      </c>
      <c r="F11" s="8">
        <v>77</v>
      </c>
      <c r="G11" s="8">
        <v>76</v>
      </c>
      <c r="H11" s="8">
        <v>76</v>
      </c>
      <c r="I11" s="90">
        <v>76</v>
      </c>
      <c r="J11" s="9">
        <v>330</v>
      </c>
      <c r="K11" s="8">
        <v>346</v>
      </c>
      <c r="L11" s="26">
        <v>364</v>
      </c>
    </row>
    <row r="12" spans="2:14" ht="21" customHeight="1" x14ac:dyDescent="0.25">
      <c r="B12" s="30" t="s">
        <v>7</v>
      </c>
      <c r="C12" s="48" t="s">
        <v>58</v>
      </c>
      <c r="D12" s="62">
        <f t="shared" si="0"/>
        <v>1264</v>
      </c>
      <c r="E12" s="137" t="s">
        <v>147</v>
      </c>
      <c r="F12" s="8">
        <v>341</v>
      </c>
      <c r="G12" s="8">
        <v>341</v>
      </c>
      <c r="H12" s="8">
        <v>316</v>
      </c>
      <c r="I12" s="90">
        <v>266</v>
      </c>
      <c r="J12" s="9">
        <v>978</v>
      </c>
      <c r="K12" s="8">
        <v>978</v>
      </c>
      <c r="L12" s="10">
        <v>1032</v>
      </c>
      <c r="N12" s="2"/>
    </row>
    <row r="13" spans="2:14" ht="16.5" customHeight="1" x14ac:dyDescent="0.25">
      <c r="B13" s="30" t="s">
        <v>140</v>
      </c>
      <c r="C13" s="48" t="s">
        <v>141</v>
      </c>
      <c r="D13" s="62">
        <f t="shared" si="0"/>
        <v>0</v>
      </c>
      <c r="E13" s="137" t="s">
        <v>147</v>
      </c>
      <c r="F13" s="8">
        <v>0</v>
      </c>
      <c r="G13" s="8">
        <v>0</v>
      </c>
      <c r="H13" s="8">
        <v>0</v>
      </c>
      <c r="I13" s="90">
        <v>0</v>
      </c>
      <c r="J13" s="9">
        <v>0</v>
      </c>
      <c r="K13" s="8">
        <v>0</v>
      </c>
      <c r="L13" s="10">
        <v>0</v>
      </c>
      <c r="N13" s="2"/>
    </row>
    <row r="14" spans="2:14" ht="11.25" customHeight="1" x14ac:dyDescent="0.25">
      <c r="B14" s="31" t="s">
        <v>8</v>
      </c>
      <c r="C14" s="49" t="s">
        <v>62</v>
      </c>
      <c r="D14" s="61">
        <f t="shared" si="0"/>
        <v>2338.69</v>
      </c>
      <c r="E14" s="136" t="s">
        <v>147</v>
      </c>
      <c r="F14" s="114">
        <f t="shared" ref="F14:L14" si="4">F15+F16</f>
        <v>559.54999999999995</v>
      </c>
      <c r="G14" s="114">
        <f t="shared" si="4"/>
        <v>619.04</v>
      </c>
      <c r="H14" s="114">
        <f t="shared" si="4"/>
        <v>614.45000000000005</v>
      </c>
      <c r="I14" s="115">
        <f t="shared" si="4"/>
        <v>545.65000000000009</v>
      </c>
      <c r="J14" s="159">
        <f t="shared" si="4"/>
        <v>1883.69</v>
      </c>
      <c r="K14" s="114">
        <f t="shared" si="4"/>
        <v>1395.69</v>
      </c>
      <c r="L14" s="158">
        <f t="shared" si="4"/>
        <v>1396.69</v>
      </c>
    </row>
    <row r="15" spans="2:14" ht="21" customHeight="1" x14ac:dyDescent="0.25">
      <c r="B15" s="32" t="s">
        <v>9</v>
      </c>
      <c r="C15" s="50" t="s">
        <v>103</v>
      </c>
      <c r="D15" s="62">
        <f t="shared" si="0"/>
        <v>1213.69</v>
      </c>
      <c r="E15" s="137" t="s">
        <v>147</v>
      </c>
      <c r="F15" s="8">
        <v>256.08</v>
      </c>
      <c r="G15" s="8">
        <v>275.74</v>
      </c>
      <c r="H15" s="8">
        <v>304.52</v>
      </c>
      <c r="I15" s="90">
        <v>377.35</v>
      </c>
      <c r="J15" s="9">
        <v>1213.69</v>
      </c>
      <c r="K15" s="8">
        <v>1213.69</v>
      </c>
      <c r="L15" s="116">
        <v>1213.69</v>
      </c>
    </row>
    <row r="16" spans="2:14" ht="21" customHeight="1" x14ac:dyDescent="0.25">
      <c r="B16" s="32" t="s">
        <v>10</v>
      </c>
      <c r="C16" s="51" t="s">
        <v>104</v>
      </c>
      <c r="D16" s="62">
        <f t="shared" si="0"/>
        <v>1125</v>
      </c>
      <c r="E16" s="137" t="s">
        <v>147</v>
      </c>
      <c r="F16" s="8">
        <v>303.47000000000003</v>
      </c>
      <c r="G16" s="8">
        <v>343.3</v>
      </c>
      <c r="H16" s="8">
        <v>309.93</v>
      </c>
      <c r="I16" s="90">
        <v>168.3</v>
      </c>
      <c r="J16" s="9">
        <v>670</v>
      </c>
      <c r="K16" s="8">
        <v>182</v>
      </c>
      <c r="L16" s="26">
        <v>183</v>
      </c>
    </row>
    <row r="17" spans="2:14" ht="11.25" customHeight="1" x14ac:dyDescent="0.25">
      <c r="B17" s="32"/>
      <c r="C17" s="52" t="s">
        <v>57</v>
      </c>
      <c r="D17" s="61">
        <f t="shared" si="0"/>
        <v>842.31000000000006</v>
      </c>
      <c r="E17" s="136" t="s">
        <v>147</v>
      </c>
      <c r="F17" s="18">
        <f>F18+F19+F29+F34+F35+F36+F37+F41</f>
        <v>263.45</v>
      </c>
      <c r="G17" s="18">
        <f>G18+G19+G29+G34+G35+G36+G37+G41</f>
        <v>338.96</v>
      </c>
      <c r="H17" s="18">
        <f>H18+H19+H29+H34+H35+H36+H37+H41</f>
        <v>132.55000000000001</v>
      </c>
      <c r="I17" s="89">
        <f>I18+I19+I29+I34+I35+I36+I37+I41</f>
        <v>107.35</v>
      </c>
      <c r="J17" s="75">
        <f>J18+J19+J29+J34+J36+J37+J41</f>
        <v>748.31</v>
      </c>
      <c r="K17" s="18">
        <f>K18+K19+K29+K34+K36+K37+K41</f>
        <v>886.31</v>
      </c>
      <c r="L17" s="19">
        <f>L18+L19+L29+L34+L36+L37+L41</f>
        <v>948.31</v>
      </c>
    </row>
    <row r="18" spans="2:14" ht="11.25" customHeight="1" x14ac:dyDescent="0.25">
      <c r="B18" s="33" t="s">
        <v>3</v>
      </c>
      <c r="C18" s="53" t="s">
        <v>2</v>
      </c>
      <c r="D18" s="61">
        <f t="shared" si="0"/>
        <v>7</v>
      </c>
      <c r="E18" s="136" t="s">
        <v>147</v>
      </c>
      <c r="F18" s="8">
        <v>2</v>
      </c>
      <c r="G18" s="8">
        <v>2</v>
      </c>
      <c r="H18" s="8">
        <v>1</v>
      </c>
      <c r="I18" s="90">
        <v>2</v>
      </c>
      <c r="J18" s="9">
        <v>7</v>
      </c>
      <c r="K18" s="8">
        <v>12</v>
      </c>
      <c r="L18" s="10">
        <v>15</v>
      </c>
      <c r="N18" s="2"/>
    </row>
    <row r="19" spans="2:14" ht="11.25" customHeight="1" x14ac:dyDescent="0.25">
      <c r="B19" s="31" t="s">
        <v>22</v>
      </c>
      <c r="C19" s="47" t="s">
        <v>44</v>
      </c>
      <c r="D19" s="61">
        <f t="shared" si="0"/>
        <v>366</v>
      </c>
      <c r="E19" s="136" t="s">
        <v>147</v>
      </c>
      <c r="F19" s="18">
        <f t="shared" ref="F19:L19" si="5">F20+F23+F27+F28</f>
        <v>84</v>
      </c>
      <c r="G19" s="18">
        <f t="shared" si="5"/>
        <v>165</v>
      </c>
      <c r="H19" s="18">
        <f t="shared" si="5"/>
        <v>65</v>
      </c>
      <c r="I19" s="89">
        <f t="shared" si="5"/>
        <v>52</v>
      </c>
      <c r="J19" s="75">
        <f t="shared" si="5"/>
        <v>369</v>
      </c>
      <c r="K19" s="18">
        <f t="shared" si="5"/>
        <v>415</v>
      </c>
      <c r="L19" s="19">
        <f t="shared" si="5"/>
        <v>439</v>
      </c>
    </row>
    <row r="20" spans="2:14" ht="11.25" customHeight="1" x14ac:dyDescent="0.25">
      <c r="B20" s="32" t="s">
        <v>11</v>
      </c>
      <c r="C20" s="41" t="s">
        <v>45</v>
      </c>
      <c r="D20" s="62">
        <f t="shared" si="0"/>
        <v>228</v>
      </c>
      <c r="E20" s="137" t="s">
        <v>147</v>
      </c>
      <c r="F20" s="8">
        <f t="shared" ref="F20:L20" si="6">F21+F22</f>
        <v>52</v>
      </c>
      <c r="G20" s="8">
        <f t="shared" si="6"/>
        <v>120</v>
      </c>
      <c r="H20" s="8">
        <f t="shared" si="6"/>
        <v>35</v>
      </c>
      <c r="I20" s="90">
        <f t="shared" si="6"/>
        <v>21</v>
      </c>
      <c r="J20" s="9">
        <f t="shared" si="6"/>
        <v>229</v>
      </c>
      <c r="K20" s="8">
        <f t="shared" si="6"/>
        <v>260</v>
      </c>
      <c r="L20" s="10">
        <f t="shared" si="6"/>
        <v>271</v>
      </c>
    </row>
    <row r="21" spans="2:14" ht="11.25" customHeight="1" x14ac:dyDescent="0.25">
      <c r="B21" s="32" t="s">
        <v>12</v>
      </c>
      <c r="C21" s="54" t="s">
        <v>46</v>
      </c>
      <c r="D21" s="62">
        <f t="shared" si="0"/>
        <v>54</v>
      </c>
      <c r="E21" s="137" t="s">
        <v>147</v>
      </c>
      <c r="F21" s="8">
        <v>12</v>
      </c>
      <c r="G21" s="8">
        <v>20</v>
      </c>
      <c r="H21" s="8">
        <v>12</v>
      </c>
      <c r="I21" s="90">
        <v>10</v>
      </c>
      <c r="J21" s="9">
        <v>55</v>
      </c>
      <c r="K21" s="8">
        <v>70</v>
      </c>
      <c r="L21" s="10">
        <v>75</v>
      </c>
      <c r="N21" s="2"/>
    </row>
    <row r="22" spans="2:14" ht="11.25" customHeight="1" x14ac:dyDescent="0.25">
      <c r="B22" s="32" t="s">
        <v>13</v>
      </c>
      <c r="C22" s="54" t="s">
        <v>47</v>
      </c>
      <c r="D22" s="62">
        <f t="shared" si="0"/>
        <v>174</v>
      </c>
      <c r="E22" s="137" t="s">
        <v>147</v>
      </c>
      <c r="F22" s="8">
        <v>40</v>
      </c>
      <c r="G22" s="8">
        <v>100</v>
      </c>
      <c r="H22" s="8">
        <v>23</v>
      </c>
      <c r="I22" s="90">
        <v>11</v>
      </c>
      <c r="J22" s="9">
        <v>174</v>
      </c>
      <c r="K22" s="8">
        <v>190</v>
      </c>
      <c r="L22" s="10">
        <v>196</v>
      </c>
      <c r="N22" s="2"/>
    </row>
    <row r="23" spans="2:14" ht="11.25" customHeight="1" x14ac:dyDescent="0.25">
      <c r="B23" s="32" t="s">
        <v>14</v>
      </c>
      <c r="C23" s="41" t="s">
        <v>48</v>
      </c>
      <c r="D23" s="62">
        <f t="shared" si="0"/>
        <v>112</v>
      </c>
      <c r="E23" s="137" t="s">
        <v>147</v>
      </c>
      <c r="F23" s="8">
        <f t="shared" ref="F23:L23" si="7">F24+F25+F26</f>
        <v>28</v>
      </c>
      <c r="G23" s="8">
        <f t="shared" si="7"/>
        <v>37</v>
      </c>
      <c r="H23" s="8">
        <f t="shared" si="7"/>
        <v>23</v>
      </c>
      <c r="I23" s="90">
        <f t="shared" si="7"/>
        <v>24</v>
      </c>
      <c r="J23" s="9">
        <f t="shared" si="7"/>
        <v>114</v>
      </c>
      <c r="K23" s="8">
        <f t="shared" si="7"/>
        <v>121</v>
      </c>
      <c r="L23" s="10">
        <f t="shared" si="7"/>
        <v>129</v>
      </c>
      <c r="N23" s="2"/>
    </row>
    <row r="24" spans="2:14" ht="11.25" customHeight="1" x14ac:dyDescent="0.25">
      <c r="B24" s="32" t="s">
        <v>15</v>
      </c>
      <c r="C24" s="54" t="s">
        <v>49</v>
      </c>
      <c r="D24" s="62">
        <f t="shared" si="0"/>
        <v>74</v>
      </c>
      <c r="E24" s="137" t="s">
        <v>147</v>
      </c>
      <c r="F24" s="8">
        <v>20</v>
      </c>
      <c r="G24" s="8">
        <v>25</v>
      </c>
      <c r="H24" s="8">
        <v>14</v>
      </c>
      <c r="I24" s="90">
        <v>15</v>
      </c>
      <c r="J24" s="9">
        <v>75</v>
      </c>
      <c r="K24" s="8">
        <v>78</v>
      </c>
      <c r="L24" s="10">
        <v>82</v>
      </c>
      <c r="N24" s="2"/>
    </row>
    <row r="25" spans="2:14" ht="11.25" customHeight="1" x14ac:dyDescent="0.25">
      <c r="B25" s="32" t="s">
        <v>16</v>
      </c>
      <c r="C25" s="54" t="s">
        <v>50</v>
      </c>
      <c r="D25" s="62">
        <f t="shared" si="0"/>
        <v>4</v>
      </c>
      <c r="E25" s="137" t="s">
        <v>147</v>
      </c>
      <c r="F25" s="8">
        <v>1</v>
      </c>
      <c r="G25" s="8">
        <v>1</v>
      </c>
      <c r="H25" s="8">
        <v>1</v>
      </c>
      <c r="I25" s="90">
        <v>1</v>
      </c>
      <c r="J25" s="9">
        <v>4</v>
      </c>
      <c r="K25" s="8">
        <v>5</v>
      </c>
      <c r="L25" s="10">
        <v>5</v>
      </c>
      <c r="N25" s="2"/>
    </row>
    <row r="26" spans="2:14" ht="11.25" customHeight="1" x14ac:dyDescent="0.25">
      <c r="B26" s="32" t="s">
        <v>17</v>
      </c>
      <c r="C26" s="54" t="s">
        <v>51</v>
      </c>
      <c r="D26" s="62">
        <f t="shared" si="0"/>
        <v>34</v>
      </c>
      <c r="E26" s="137" t="s">
        <v>147</v>
      </c>
      <c r="F26" s="8">
        <v>7</v>
      </c>
      <c r="G26" s="8">
        <v>11</v>
      </c>
      <c r="H26" s="8">
        <v>8</v>
      </c>
      <c r="I26" s="90">
        <v>8</v>
      </c>
      <c r="J26" s="9">
        <v>35</v>
      </c>
      <c r="K26" s="8">
        <v>38</v>
      </c>
      <c r="L26" s="10">
        <v>42</v>
      </c>
      <c r="N26" s="2"/>
    </row>
    <row r="27" spans="2:14" ht="11.25" customHeight="1" x14ac:dyDescent="0.25">
      <c r="B27" s="32" t="s">
        <v>20</v>
      </c>
      <c r="C27" s="41" t="s">
        <v>18</v>
      </c>
      <c r="D27" s="62">
        <f t="shared" si="0"/>
        <v>4</v>
      </c>
      <c r="E27" s="137" t="s">
        <v>147</v>
      </c>
      <c r="F27" s="8">
        <v>1</v>
      </c>
      <c r="G27" s="8">
        <v>1</v>
      </c>
      <c r="H27" s="8">
        <v>1</v>
      </c>
      <c r="I27" s="90">
        <v>1</v>
      </c>
      <c r="J27" s="9">
        <v>4</v>
      </c>
      <c r="K27" s="8">
        <v>4</v>
      </c>
      <c r="L27" s="10">
        <v>4</v>
      </c>
    </row>
    <row r="28" spans="2:14" ht="11.25" customHeight="1" x14ac:dyDescent="0.25">
      <c r="B28" s="32" t="s">
        <v>21</v>
      </c>
      <c r="C28" s="41" t="s">
        <v>19</v>
      </c>
      <c r="D28" s="62">
        <f t="shared" si="0"/>
        <v>22</v>
      </c>
      <c r="E28" s="137" t="s">
        <v>147</v>
      </c>
      <c r="F28" s="8">
        <v>3</v>
      </c>
      <c r="G28" s="8">
        <v>7</v>
      </c>
      <c r="H28" s="8">
        <v>6</v>
      </c>
      <c r="I28" s="90">
        <v>6</v>
      </c>
      <c r="J28" s="9">
        <v>22</v>
      </c>
      <c r="K28" s="8">
        <v>30</v>
      </c>
      <c r="L28" s="10">
        <v>35</v>
      </c>
    </row>
    <row r="29" spans="2:14" ht="11.25" customHeight="1" x14ac:dyDescent="0.25">
      <c r="B29" s="31">
        <v>16.02</v>
      </c>
      <c r="C29" s="47" t="s">
        <v>55</v>
      </c>
      <c r="D29" s="61">
        <f t="shared" si="0"/>
        <v>119</v>
      </c>
      <c r="E29" s="136" t="s">
        <v>147</v>
      </c>
      <c r="F29" s="18">
        <f t="shared" ref="F29:L29" si="8">F30</f>
        <v>26</v>
      </c>
      <c r="G29" s="18">
        <f t="shared" si="8"/>
        <v>48</v>
      </c>
      <c r="H29" s="18">
        <f t="shared" si="8"/>
        <v>23</v>
      </c>
      <c r="I29" s="89">
        <f t="shared" si="8"/>
        <v>22</v>
      </c>
      <c r="J29" s="75">
        <f t="shared" si="8"/>
        <v>120</v>
      </c>
      <c r="K29" s="18">
        <f t="shared" si="8"/>
        <v>147</v>
      </c>
      <c r="L29" s="19">
        <f t="shared" si="8"/>
        <v>159</v>
      </c>
    </row>
    <row r="30" spans="2:14" ht="11.25" customHeight="1" x14ac:dyDescent="0.25">
      <c r="B30" s="30" t="s">
        <v>23</v>
      </c>
      <c r="C30" s="41" t="s">
        <v>52</v>
      </c>
      <c r="D30" s="62">
        <f t="shared" si="0"/>
        <v>119</v>
      </c>
      <c r="E30" s="137" t="s">
        <v>147</v>
      </c>
      <c r="F30" s="8">
        <f>F31+F32+F33</f>
        <v>26</v>
      </c>
      <c r="G30" s="8">
        <f t="shared" ref="G30:L30" si="9">G31+G32+G33</f>
        <v>48</v>
      </c>
      <c r="H30" s="8">
        <f t="shared" si="9"/>
        <v>23</v>
      </c>
      <c r="I30" s="90">
        <f t="shared" si="9"/>
        <v>22</v>
      </c>
      <c r="J30" s="9">
        <f t="shared" si="9"/>
        <v>120</v>
      </c>
      <c r="K30" s="8">
        <f t="shared" si="9"/>
        <v>147</v>
      </c>
      <c r="L30" s="10">
        <f t="shared" si="9"/>
        <v>159</v>
      </c>
    </row>
    <row r="31" spans="2:14" ht="11.25" customHeight="1" x14ac:dyDescent="0.25">
      <c r="B31" s="30" t="s">
        <v>24</v>
      </c>
      <c r="C31" s="51" t="s">
        <v>115</v>
      </c>
      <c r="D31" s="62">
        <f t="shared" si="0"/>
        <v>104</v>
      </c>
      <c r="E31" s="137" t="s">
        <v>147</v>
      </c>
      <c r="F31" s="8">
        <v>22</v>
      </c>
      <c r="G31" s="8">
        <v>45</v>
      </c>
      <c r="H31" s="8">
        <v>19</v>
      </c>
      <c r="I31" s="90">
        <v>18</v>
      </c>
      <c r="J31" s="9">
        <v>105</v>
      </c>
      <c r="K31" s="8">
        <v>130</v>
      </c>
      <c r="L31" s="10">
        <v>141</v>
      </c>
    </row>
    <row r="32" spans="2:14" ht="11.25" customHeight="1" x14ac:dyDescent="0.25">
      <c r="B32" s="30" t="s">
        <v>25</v>
      </c>
      <c r="C32" s="51" t="s">
        <v>116</v>
      </c>
      <c r="D32" s="62">
        <f t="shared" si="0"/>
        <v>14</v>
      </c>
      <c r="E32" s="137" t="s">
        <v>147</v>
      </c>
      <c r="F32" s="8">
        <v>3</v>
      </c>
      <c r="G32" s="8">
        <v>3</v>
      </c>
      <c r="H32" s="8">
        <v>4</v>
      </c>
      <c r="I32" s="90">
        <v>4</v>
      </c>
      <c r="J32" s="9">
        <v>14</v>
      </c>
      <c r="K32" s="8">
        <v>16</v>
      </c>
      <c r="L32" s="10">
        <v>17</v>
      </c>
    </row>
    <row r="33" spans="2:12" ht="11.25" customHeight="1" x14ac:dyDescent="0.25">
      <c r="B33" s="30" t="s">
        <v>113</v>
      </c>
      <c r="C33" s="51" t="s">
        <v>114</v>
      </c>
      <c r="D33" s="62">
        <f t="shared" si="0"/>
        <v>1</v>
      </c>
      <c r="E33" s="137" t="s">
        <v>147</v>
      </c>
      <c r="F33" s="8">
        <v>1</v>
      </c>
      <c r="G33" s="8">
        <v>0</v>
      </c>
      <c r="H33" s="8">
        <v>0</v>
      </c>
      <c r="I33" s="90">
        <v>0</v>
      </c>
      <c r="J33" s="9">
        <v>1</v>
      </c>
      <c r="K33" s="8">
        <v>1</v>
      </c>
      <c r="L33" s="10">
        <v>1</v>
      </c>
    </row>
    <row r="34" spans="2:12" ht="11.25" customHeight="1" x14ac:dyDescent="0.25">
      <c r="B34" s="34" t="s">
        <v>27</v>
      </c>
      <c r="C34" s="55" t="s">
        <v>26</v>
      </c>
      <c r="D34" s="61">
        <f t="shared" si="0"/>
        <v>68</v>
      </c>
      <c r="E34" s="136" t="s">
        <v>147</v>
      </c>
      <c r="F34" s="18">
        <v>17</v>
      </c>
      <c r="G34" s="18">
        <v>27</v>
      </c>
      <c r="H34" s="18">
        <v>14</v>
      </c>
      <c r="I34" s="89">
        <v>10</v>
      </c>
      <c r="J34" s="75">
        <v>69</v>
      </c>
      <c r="K34" s="18">
        <v>78</v>
      </c>
      <c r="L34" s="19">
        <v>85</v>
      </c>
    </row>
    <row r="35" spans="2:12" ht="11.25" customHeight="1" x14ac:dyDescent="0.25">
      <c r="B35" s="112" t="s">
        <v>138</v>
      </c>
      <c r="C35" s="55" t="s">
        <v>139</v>
      </c>
      <c r="D35" s="61">
        <f t="shared" si="0"/>
        <v>0</v>
      </c>
      <c r="E35" s="136" t="s">
        <v>147</v>
      </c>
      <c r="F35" s="18">
        <v>0</v>
      </c>
      <c r="G35" s="18">
        <v>0</v>
      </c>
      <c r="H35" s="18">
        <v>0</v>
      </c>
      <c r="I35" s="89">
        <v>0</v>
      </c>
      <c r="J35" s="75">
        <v>0</v>
      </c>
      <c r="K35" s="18">
        <v>0</v>
      </c>
      <c r="L35" s="19">
        <v>0</v>
      </c>
    </row>
    <row r="36" spans="2:12" ht="11.25" customHeight="1" x14ac:dyDescent="0.25">
      <c r="B36" s="35" t="s">
        <v>29</v>
      </c>
      <c r="C36" s="56" t="s">
        <v>28</v>
      </c>
      <c r="D36" s="61">
        <f t="shared" si="0"/>
        <v>1</v>
      </c>
      <c r="E36" s="136" t="s">
        <v>147</v>
      </c>
      <c r="F36" s="18">
        <v>1</v>
      </c>
      <c r="G36" s="18">
        <v>0</v>
      </c>
      <c r="H36" s="18">
        <v>0</v>
      </c>
      <c r="I36" s="89">
        <v>0</v>
      </c>
      <c r="J36" s="75">
        <v>1</v>
      </c>
      <c r="K36" s="18">
        <v>1</v>
      </c>
      <c r="L36" s="19">
        <v>1</v>
      </c>
    </row>
    <row r="37" spans="2:12" ht="11.25" customHeight="1" x14ac:dyDescent="0.25">
      <c r="B37" s="35" t="s">
        <v>34</v>
      </c>
      <c r="C37" s="56" t="s">
        <v>53</v>
      </c>
      <c r="D37" s="61">
        <f t="shared" si="0"/>
        <v>151</v>
      </c>
      <c r="E37" s="136" t="s">
        <v>147</v>
      </c>
      <c r="F37" s="18">
        <f t="shared" ref="F37:L37" si="10">F38+F39+F40</f>
        <v>57</v>
      </c>
      <c r="G37" s="18">
        <f t="shared" si="10"/>
        <v>58</v>
      </c>
      <c r="H37" s="18">
        <f t="shared" si="10"/>
        <v>24</v>
      </c>
      <c r="I37" s="89">
        <f t="shared" si="10"/>
        <v>12</v>
      </c>
      <c r="J37" s="75">
        <f t="shared" si="10"/>
        <v>102</v>
      </c>
      <c r="K37" s="18">
        <f t="shared" si="10"/>
        <v>132</v>
      </c>
      <c r="L37" s="19">
        <f t="shared" si="10"/>
        <v>142</v>
      </c>
    </row>
    <row r="38" spans="2:12" ht="11.25" customHeight="1" x14ac:dyDescent="0.25">
      <c r="B38" s="36" t="s">
        <v>31</v>
      </c>
      <c r="C38" s="57" t="s">
        <v>59</v>
      </c>
      <c r="D38" s="62">
        <f t="shared" si="0"/>
        <v>140</v>
      </c>
      <c r="E38" s="137" t="s">
        <v>147</v>
      </c>
      <c r="F38" s="8">
        <v>46</v>
      </c>
      <c r="G38" s="8">
        <v>58</v>
      </c>
      <c r="H38" s="8">
        <v>24</v>
      </c>
      <c r="I38" s="90">
        <v>12</v>
      </c>
      <c r="J38" s="9">
        <v>100</v>
      </c>
      <c r="K38" s="8">
        <v>130</v>
      </c>
      <c r="L38" s="10">
        <v>140</v>
      </c>
    </row>
    <row r="39" spans="2:12" ht="11.25" customHeight="1" x14ac:dyDescent="0.25">
      <c r="B39" s="36" t="s">
        <v>32</v>
      </c>
      <c r="C39" s="58" t="s">
        <v>60</v>
      </c>
      <c r="D39" s="62">
        <f t="shared" si="0"/>
        <v>1</v>
      </c>
      <c r="E39" s="137" t="s">
        <v>147</v>
      </c>
      <c r="F39" s="8">
        <v>1</v>
      </c>
      <c r="G39" s="8">
        <v>0</v>
      </c>
      <c r="H39" s="8">
        <v>0</v>
      </c>
      <c r="I39" s="90">
        <v>0</v>
      </c>
      <c r="J39" s="9">
        <v>2</v>
      </c>
      <c r="K39" s="8">
        <v>2</v>
      </c>
      <c r="L39" s="10">
        <v>2</v>
      </c>
    </row>
    <row r="40" spans="2:12" ht="11.25" customHeight="1" x14ac:dyDescent="0.25">
      <c r="B40" s="36" t="s">
        <v>33</v>
      </c>
      <c r="C40" s="57" t="s">
        <v>30</v>
      </c>
      <c r="D40" s="62">
        <f t="shared" si="0"/>
        <v>10</v>
      </c>
      <c r="E40" s="137" t="s">
        <v>147</v>
      </c>
      <c r="F40" s="8">
        <v>10</v>
      </c>
      <c r="G40" s="8">
        <v>0</v>
      </c>
      <c r="H40" s="8">
        <v>0</v>
      </c>
      <c r="I40" s="90">
        <v>0</v>
      </c>
      <c r="J40" s="9">
        <v>0</v>
      </c>
      <c r="K40" s="8">
        <v>0</v>
      </c>
      <c r="L40" s="10">
        <v>0</v>
      </c>
    </row>
    <row r="41" spans="2:12" ht="11.25" customHeight="1" x14ac:dyDescent="0.25">
      <c r="B41" s="35">
        <v>36.020000000000003</v>
      </c>
      <c r="C41" s="55" t="s">
        <v>117</v>
      </c>
      <c r="D41" s="61">
        <f t="shared" si="0"/>
        <v>130.31</v>
      </c>
      <c r="E41" s="136" t="s">
        <v>147</v>
      </c>
      <c r="F41" s="18">
        <f>F42+F43+F44</f>
        <v>76.45</v>
      </c>
      <c r="G41" s="18">
        <f t="shared" ref="G41:L41" si="11">G42+G43+G44</f>
        <v>38.96</v>
      </c>
      <c r="H41" s="18">
        <f t="shared" si="11"/>
        <v>5.55</v>
      </c>
      <c r="I41" s="89">
        <f t="shared" si="11"/>
        <v>9.35</v>
      </c>
      <c r="J41" s="75">
        <f t="shared" si="11"/>
        <v>80.31</v>
      </c>
      <c r="K41" s="18">
        <f t="shared" si="11"/>
        <v>101.31</v>
      </c>
      <c r="L41" s="19">
        <f t="shared" si="11"/>
        <v>107.31</v>
      </c>
    </row>
    <row r="42" spans="2:12" ht="11.25" customHeight="1" x14ac:dyDescent="0.25">
      <c r="B42" s="36" t="s">
        <v>125</v>
      </c>
      <c r="C42" s="57" t="s">
        <v>124</v>
      </c>
      <c r="D42" s="62">
        <f t="shared" si="0"/>
        <v>34</v>
      </c>
      <c r="E42" s="137" t="s">
        <v>147</v>
      </c>
      <c r="F42" s="8">
        <v>7</v>
      </c>
      <c r="G42" s="8">
        <v>23</v>
      </c>
      <c r="H42" s="8">
        <v>0</v>
      </c>
      <c r="I42" s="90">
        <v>4</v>
      </c>
      <c r="J42" s="9">
        <v>34</v>
      </c>
      <c r="K42" s="8">
        <v>35</v>
      </c>
      <c r="L42" s="10">
        <v>36</v>
      </c>
    </row>
    <row r="43" spans="2:12" ht="11.25" customHeight="1" x14ac:dyDescent="0.25">
      <c r="B43" s="36" t="s">
        <v>125</v>
      </c>
      <c r="C43" s="57" t="s">
        <v>157</v>
      </c>
      <c r="D43" s="62">
        <f t="shared" si="0"/>
        <v>1</v>
      </c>
      <c r="E43" s="137" t="s">
        <v>147</v>
      </c>
      <c r="F43" s="8">
        <v>1</v>
      </c>
      <c r="G43" s="8">
        <v>0</v>
      </c>
      <c r="H43" s="8">
        <v>0</v>
      </c>
      <c r="I43" s="90">
        <v>0</v>
      </c>
      <c r="J43" s="9">
        <v>1</v>
      </c>
      <c r="K43" s="8">
        <v>1</v>
      </c>
      <c r="L43" s="10">
        <v>1</v>
      </c>
    </row>
    <row r="44" spans="2:12" ht="11.25" customHeight="1" x14ac:dyDescent="0.25">
      <c r="B44" s="36" t="s">
        <v>36</v>
      </c>
      <c r="C44" s="57" t="s">
        <v>35</v>
      </c>
      <c r="D44" s="62">
        <f t="shared" si="0"/>
        <v>95.309999999999988</v>
      </c>
      <c r="E44" s="137" t="s">
        <v>147</v>
      </c>
      <c r="F44" s="8">
        <v>68.45</v>
      </c>
      <c r="G44" s="8">
        <v>15.96</v>
      </c>
      <c r="H44" s="8">
        <v>5.55</v>
      </c>
      <c r="I44" s="90">
        <v>5.35</v>
      </c>
      <c r="J44" s="9">
        <v>45.31</v>
      </c>
      <c r="K44" s="8">
        <v>65.31</v>
      </c>
      <c r="L44" s="10">
        <v>70.31</v>
      </c>
    </row>
    <row r="45" spans="2:12" ht="11.25" customHeight="1" x14ac:dyDescent="0.25">
      <c r="B45" s="35" t="s">
        <v>38</v>
      </c>
      <c r="C45" s="56" t="s">
        <v>54</v>
      </c>
      <c r="D45" s="61">
        <f t="shared" si="0"/>
        <v>-30</v>
      </c>
      <c r="E45" s="136" t="s">
        <v>147</v>
      </c>
      <c r="F45" s="20">
        <f t="shared" ref="F45:L45" si="12">F46+F47</f>
        <v>0</v>
      </c>
      <c r="G45" s="20">
        <f t="shared" si="12"/>
        <v>-30</v>
      </c>
      <c r="H45" s="20">
        <f t="shared" si="12"/>
        <v>0</v>
      </c>
      <c r="I45" s="91">
        <f t="shared" si="12"/>
        <v>0</v>
      </c>
      <c r="J45" s="61">
        <f t="shared" si="12"/>
        <v>0</v>
      </c>
      <c r="K45" s="20">
        <f t="shared" si="12"/>
        <v>0</v>
      </c>
      <c r="L45" s="21">
        <f t="shared" si="12"/>
        <v>0</v>
      </c>
    </row>
    <row r="46" spans="2:12" ht="11.25" customHeight="1" x14ac:dyDescent="0.25">
      <c r="B46" s="36" t="s">
        <v>39</v>
      </c>
      <c r="C46" s="57" t="s">
        <v>37</v>
      </c>
      <c r="D46" s="62">
        <f t="shared" si="0"/>
        <v>0</v>
      </c>
      <c r="E46" s="137" t="s">
        <v>147</v>
      </c>
      <c r="F46" s="8">
        <v>0</v>
      </c>
      <c r="G46" s="8">
        <v>0</v>
      </c>
      <c r="H46" s="8">
        <v>0</v>
      </c>
      <c r="I46" s="90">
        <v>0</v>
      </c>
      <c r="J46" s="9">
        <v>0</v>
      </c>
      <c r="K46" s="8">
        <v>0</v>
      </c>
      <c r="L46" s="10">
        <v>0</v>
      </c>
    </row>
    <row r="47" spans="2:12" ht="11.25" customHeight="1" x14ac:dyDescent="0.25">
      <c r="B47" s="37" t="s">
        <v>40</v>
      </c>
      <c r="C47" s="59" t="s">
        <v>61</v>
      </c>
      <c r="D47" s="62">
        <f t="shared" si="0"/>
        <v>-30</v>
      </c>
      <c r="E47" s="137" t="s">
        <v>147</v>
      </c>
      <c r="F47" s="22" t="s">
        <v>147</v>
      </c>
      <c r="G47" s="23">
        <v>-30</v>
      </c>
      <c r="H47" s="23">
        <v>0</v>
      </c>
      <c r="I47" s="92">
        <v>0</v>
      </c>
      <c r="J47" s="76">
        <v>0</v>
      </c>
      <c r="K47" s="23">
        <v>0</v>
      </c>
      <c r="L47" s="10">
        <v>0</v>
      </c>
    </row>
    <row r="48" spans="2:12" ht="11.25" customHeight="1" x14ac:dyDescent="0.25">
      <c r="B48" s="35" t="s">
        <v>41</v>
      </c>
      <c r="C48" s="55" t="s">
        <v>56</v>
      </c>
      <c r="D48" s="61">
        <f t="shared" si="0"/>
        <v>70</v>
      </c>
      <c r="E48" s="136" t="s">
        <v>147</v>
      </c>
      <c r="F48" s="18">
        <f t="shared" ref="F48:L48" si="13">F49</f>
        <v>70</v>
      </c>
      <c r="G48" s="18">
        <f t="shared" si="13"/>
        <v>0</v>
      </c>
      <c r="H48" s="18">
        <f t="shared" si="13"/>
        <v>0</v>
      </c>
      <c r="I48" s="89">
        <f t="shared" si="13"/>
        <v>0</v>
      </c>
      <c r="J48" s="75">
        <f t="shared" si="13"/>
        <v>20</v>
      </c>
      <c r="K48" s="18">
        <f t="shared" si="13"/>
        <v>20</v>
      </c>
      <c r="L48" s="19">
        <f t="shared" si="13"/>
        <v>20</v>
      </c>
    </row>
    <row r="49" spans="2:12" ht="11.25" customHeight="1" x14ac:dyDescent="0.25">
      <c r="B49" s="36" t="s">
        <v>42</v>
      </c>
      <c r="C49" s="57" t="s">
        <v>67</v>
      </c>
      <c r="D49" s="62">
        <f t="shared" si="0"/>
        <v>70</v>
      </c>
      <c r="E49" s="137" t="s">
        <v>147</v>
      </c>
      <c r="F49" s="8">
        <v>70</v>
      </c>
      <c r="G49" s="8">
        <v>0</v>
      </c>
      <c r="H49" s="8">
        <v>0</v>
      </c>
      <c r="I49" s="90">
        <v>0</v>
      </c>
      <c r="J49" s="9">
        <v>20</v>
      </c>
      <c r="K49" s="8">
        <v>20</v>
      </c>
      <c r="L49" s="10">
        <v>20</v>
      </c>
    </row>
    <row r="50" spans="2:12" ht="11.25" customHeight="1" x14ac:dyDescent="0.25">
      <c r="B50" s="28"/>
      <c r="C50" s="47" t="s">
        <v>71</v>
      </c>
      <c r="D50" s="61">
        <f t="shared" si="0"/>
        <v>1715</v>
      </c>
      <c r="E50" s="136" t="s">
        <v>147</v>
      </c>
      <c r="F50" s="24">
        <f>F51+F52</f>
        <v>1685</v>
      </c>
      <c r="G50" s="18">
        <f t="shared" ref="G50:L50" si="14">G51+G52</f>
        <v>30</v>
      </c>
      <c r="H50" s="18">
        <f t="shared" si="14"/>
        <v>0</v>
      </c>
      <c r="I50" s="89">
        <f t="shared" si="14"/>
        <v>0</v>
      </c>
      <c r="J50" s="75">
        <f t="shared" si="14"/>
        <v>0</v>
      </c>
      <c r="K50" s="18">
        <f t="shared" si="14"/>
        <v>0</v>
      </c>
      <c r="L50" s="19">
        <f t="shared" si="14"/>
        <v>0</v>
      </c>
    </row>
    <row r="51" spans="2:12" ht="11.25" customHeight="1" x14ac:dyDescent="0.25">
      <c r="B51" s="38" t="s">
        <v>70</v>
      </c>
      <c r="C51" s="107" t="s">
        <v>69</v>
      </c>
      <c r="D51" s="62">
        <f t="shared" si="0"/>
        <v>30</v>
      </c>
      <c r="E51" s="137" t="s">
        <v>147</v>
      </c>
      <c r="F51" s="8">
        <v>0</v>
      </c>
      <c r="G51" s="8">
        <v>30</v>
      </c>
      <c r="H51" s="8">
        <v>0</v>
      </c>
      <c r="I51" s="90">
        <v>0</v>
      </c>
      <c r="J51" s="9">
        <v>0</v>
      </c>
      <c r="K51" s="8">
        <v>0</v>
      </c>
      <c r="L51" s="10">
        <v>0</v>
      </c>
    </row>
    <row r="52" spans="2:12" ht="11.25" customHeight="1" x14ac:dyDescent="0.25">
      <c r="B52" s="111" t="s">
        <v>136</v>
      </c>
      <c r="C52" s="108" t="s">
        <v>137</v>
      </c>
      <c r="D52" s="62">
        <f t="shared" si="0"/>
        <v>1685</v>
      </c>
      <c r="E52" s="137" t="s">
        <v>147</v>
      </c>
      <c r="F52" s="8">
        <v>1685</v>
      </c>
      <c r="G52" s="8">
        <v>0</v>
      </c>
      <c r="H52" s="8">
        <v>0</v>
      </c>
      <c r="I52" s="90">
        <v>0</v>
      </c>
      <c r="J52" s="9">
        <v>0</v>
      </c>
      <c r="K52" s="8">
        <v>0</v>
      </c>
      <c r="L52" s="10">
        <v>0</v>
      </c>
    </row>
    <row r="53" spans="2:12" ht="12" hidden="1" customHeight="1" x14ac:dyDescent="0.25">
      <c r="B53" s="39"/>
      <c r="C53" s="245"/>
      <c r="D53" s="246"/>
      <c r="E53" s="138"/>
      <c r="F53" s="8">
        <v>0</v>
      </c>
      <c r="G53" s="8">
        <v>0</v>
      </c>
      <c r="H53" s="8">
        <v>0</v>
      </c>
      <c r="I53" s="90">
        <v>0</v>
      </c>
      <c r="J53" s="9">
        <v>105</v>
      </c>
      <c r="K53" s="8">
        <v>0</v>
      </c>
      <c r="L53" s="10">
        <v>0</v>
      </c>
    </row>
    <row r="54" spans="2:12" ht="12.75" customHeight="1" x14ac:dyDescent="0.25">
      <c r="B54" s="40">
        <v>49.02</v>
      </c>
      <c r="C54" s="47" t="s">
        <v>72</v>
      </c>
      <c r="D54" s="61">
        <f>F54+G54+H54+I54</f>
        <v>12795.45</v>
      </c>
      <c r="E54" s="114">
        <f>E61+E68+E71+E75+E82+E93+E101+E108+E113+E118+E123+E126+E129+E132+E138</f>
        <v>0</v>
      </c>
      <c r="F54" s="114">
        <f t="shared" ref="F54:L54" si="15">F61+F68+F71+F75+F79+F82+F93+F101+F108+F113+F118+F123+F126+F129+F132+F138</f>
        <v>9286.4500000000007</v>
      </c>
      <c r="G54" s="24">
        <f t="shared" si="15"/>
        <v>1375</v>
      </c>
      <c r="H54" s="24">
        <f t="shared" si="15"/>
        <v>1139</v>
      </c>
      <c r="I54" s="93">
        <f t="shared" si="15"/>
        <v>995</v>
      </c>
      <c r="J54" s="98">
        <f t="shared" si="15"/>
        <v>3960</v>
      </c>
      <c r="K54" s="24">
        <f t="shared" si="15"/>
        <v>3626</v>
      </c>
      <c r="L54" s="99">
        <f t="shared" si="15"/>
        <v>3761</v>
      </c>
    </row>
    <row r="55" spans="2:12" x14ac:dyDescent="0.25">
      <c r="B55" s="41"/>
      <c r="C55" s="47" t="s">
        <v>73</v>
      </c>
      <c r="D55" s="61">
        <f t="shared" ref="D55:D125" si="16">F55+G55+H55+I55</f>
        <v>8712</v>
      </c>
      <c r="E55" s="24">
        <f>E62+E69+E72+E76+E83+E94+E102+E109+E114+E119+E124+E130+E133</f>
        <v>0</v>
      </c>
      <c r="F55" s="24">
        <f t="shared" ref="F55:L55" si="17">F62+F69+F72+F76+F80+F83+F94+F102+F109+F114+F119+F124+F130+F133</f>
        <v>5233</v>
      </c>
      <c r="G55" s="24">
        <f t="shared" si="17"/>
        <v>1345</v>
      </c>
      <c r="H55" s="24">
        <f t="shared" si="17"/>
        <v>1139</v>
      </c>
      <c r="I55" s="93">
        <f t="shared" si="17"/>
        <v>995</v>
      </c>
      <c r="J55" s="98">
        <f t="shared" si="17"/>
        <v>3960</v>
      </c>
      <c r="K55" s="24">
        <f t="shared" si="17"/>
        <v>3626</v>
      </c>
      <c r="L55" s="99">
        <f t="shared" si="17"/>
        <v>3761</v>
      </c>
    </row>
    <row r="56" spans="2:12" x14ac:dyDescent="0.25">
      <c r="B56" s="41">
        <v>10</v>
      </c>
      <c r="C56" s="41" t="s">
        <v>74</v>
      </c>
      <c r="D56" s="62">
        <f t="shared" si="16"/>
        <v>2002</v>
      </c>
      <c r="E56" s="25">
        <f>E63+E77+E84+E103</f>
        <v>0</v>
      </c>
      <c r="F56" s="25">
        <f>F63+F73+F77+F84+F103</f>
        <v>517</v>
      </c>
      <c r="G56" s="25">
        <f t="shared" ref="G56:L56" si="18">G63+G73+G77+G84+G103</f>
        <v>527</v>
      </c>
      <c r="H56" s="25">
        <f t="shared" si="18"/>
        <v>524</v>
      </c>
      <c r="I56" s="94">
        <f t="shared" si="18"/>
        <v>434</v>
      </c>
      <c r="J56" s="77">
        <f t="shared" si="18"/>
        <v>2030</v>
      </c>
      <c r="K56" s="25">
        <f t="shared" si="18"/>
        <v>2012</v>
      </c>
      <c r="L56" s="26">
        <f t="shared" si="18"/>
        <v>2002</v>
      </c>
    </row>
    <row r="57" spans="2:12" x14ac:dyDescent="0.25">
      <c r="B57" s="41">
        <v>20</v>
      </c>
      <c r="C57" s="41" t="s">
        <v>75</v>
      </c>
      <c r="D57" s="62">
        <f t="shared" si="16"/>
        <v>5424</v>
      </c>
      <c r="E57" s="25">
        <f>E64+E78+E85+E95+E96+E110+E115+E120+E125+E131+E134</f>
        <v>0</v>
      </c>
      <c r="F57" s="25">
        <f>F64+F74+F78+F81+F85+F95+F107+F110+F115+F120+F125+F131+F134</f>
        <v>4368</v>
      </c>
      <c r="G57" s="25">
        <f t="shared" ref="G57:L57" si="19">G64+G74+G78+G81+G85+G95+G107+G110+G115+G120+G125+G131+G134</f>
        <v>483</v>
      </c>
      <c r="H57" s="25">
        <f t="shared" si="19"/>
        <v>304</v>
      </c>
      <c r="I57" s="94">
        <f t="shared" si="19"/>
        <v>269</v>
      </c>
      <c r="J57" s="77">
        <f t="shared" si="19"/>
        <v>1054</v>
      </c>
      <c r="K57" s="25">
        <f t="shared" si="19"/>
        <v>738</v>
      </c>
      <c r="L57" s="26">
        <f t="shared" si="19"/>
        <v>883</v>
      </c>
    </row>
    <row r="58" spans="2:12" x14ac:dyDescent="0.25">
      <c r="B58" s="42" t="s">
        <v>101</v>
      </c>
      <c r="C58" s="41" t="s">
        <v>76</v>
      </c>
      <c r="D58" s="62">
        <f t="shared" si="16"/>
        <v>1286</v>
      </c>
      <c r="E58" s="25">
        <f>E70+E74+E86+E87+E89+E97+E104+E105+E106+E135</f>
        <v>0</v>
      </c>
      <c r="F58" s="25">
        <f>F70+F86+F87+F88+F89+F96+F97+F104+F105+F106</f>
        <v>348</v>
      </c>
      <c r="G58" s="25">
        <f t="shared" ref="G58:L58" si="20">G70+G86+G87+G88+G89+G96+G97+G104+G105+G106</f>
        <v>335</v>
      </c>
      <c r="H58" s="25">
        <f t="shared" si="20"/>
        <v>311</v>
      </c>
      <c r="I58" s="25">
        <f t="shared" si="20"/>
        <v>292</v>
      </c>
      <c r="J58" s="25">
        <f t="shared" si="20"/>
        <v>876</v>
      </c>
      <c r="K58" s="25">
        <f t="shared" si="20"/>
        <v>876</v>
      </c>
      <c r="L58" s="25">
        <f t="shared" si="20"/>
        <v>876</v>
      </c>
    </row>
    <row r="59" spans="2:12" x14ac:dyDescent="0.25">
      <c r="B59" s="41"/>
      <c r="C59" s="47" t="s">
        <v>77</v>
      </c>
      <c r="D59" s="61">
        <f t="shared" si="16"/>
        <v>4083.45</v>
      </c>
      <c r="E59" s="114">
        <f>E65+E90+E98+E111+E116+E127+E136</f>
        <v>0</v>
      </c>
      <c r="F59" s="114">
        <f>F65+F90+F98+F111+F116+F127+F136</f>
        <v>4053.45</v>
      </c>
      <c r="G59" s="114">
        <f>G65+G90+G98+G111+G116+G127+G136</f>
        <v>30</v>
      </c>
      <c r="H59" s="24">
        <f>H65+H90+H98+H111+H116+H127+H136</f>
        <v>0</v>
      </c>
      <c r="I59" s="93">
        <f>I65+I90+I98+I111+I116+I127+I136</f>
        <v>0</v>
      </c>
      <c r="J59" s="98">
        <f>J65+J90+J98+J111+J116+J121+J127+J136</f>
        <v>0</v>
      </c>
      <c r="K59" s="24">
        <f>K65+K90+K98+K111+K116+K121+K127+K136</f>
        <v>0</v>
      </c>
      <c r="L59" s="99">
        <f>L65+L90+L98+L111+L116+L121+L127+L136</f>
        <v>0</v>
      </c>
    </row>
    <row r="60" spans="2:12" x14ac:dyDescent="0.25">
      <c r="B60" s="41">
        <v>70</v>
      </c>
      <c r="C60" s="41" t="s">
        <v>78</v>
      </c>
      <c r="D60" s="62">
        <f t="shared" si="16"/>
        <v>4083.45</v>
      </c>
      <c r="E60" s="146">
        <f>E59</f>
        <v>0</v>
      </c>
      <c r="F60" s="146">
        <f>F66+F91+F100+F112+F117+F137</f>
        <v>4053.45</v>
      </c>
      <c r="G60" s="146">
        <f t="shared" ref="G60:L60" si="21">G66+G91+G100+G112+G117+G137</f>
        <v>30</v>
      </c>
      <c r="H60" s="25">
        <f t="shared" si="21"/>
        <v>0</v>
      </c>
      <c r="I60" s="94">
        <f t="shared" si="21"/>
        <v>0</v>
      </c>
      <c r="J60" s="77">
        <f t="shared" si="21"/>
        <v>0</v>
      </c>
      <c r="K60" s="25">
        <f t="shared" si="21"/>
        <v>0</v>
      </c>
      <c r="L60" s="26">
        <f t="shared" si="21"/>
        <v>0</v>
      </c>
    </row>
    <row r="61" spans="2:12" x14ac:dyDescent="0.25">
      <c r="B61" s="43" t="s">
        <v>80</v>
      </c>
      <c r="C61" s="109" t="s">
        <v>79</v>
      </c>
      <c r="D61" s="61">
        <f t="shared" si="16"/>
        <v>2402</v>
      </c>
      <c r="E61" s="18">
        <f t="shared" ref="E61:L61" si="22">E62+E65</f>
        <v>0</v>
      </c>
      <c r="F61" s="18">
        <f t="shared" si="22"/>
        <v>1047</v>
      </c>
      <c r="G61" s="18">
        <f t="shared" si="22"/>
        <v>558</v>
      </c>
      <c r="H61" s="18">
        <f t="shared" si="22"/>
        <v>405</v>
      </c>
      <c r="I61" s="89">
        <f t="shared" si="22"/>
        <v>392</v>
      </c>
      <c r="J61" s="100">
        <f t="shared" si="22"/>
        <v>1714</v>
      </c>
      <c r="K61" s="101">
        <f t="shared" si="22"/>
        <v>1613</v>
      </c>
      <c r="L61" s="102">
        <f t="shared" si="22"/>
        <v>1669</v>
      </c>
    </row>
    <row r="62" spans="2:12" x14ac:dyDescent="0.25">
      <c r="B62" s="41"/>
      <c r="C62" s="41" t="s">
        <v>73</v>
      </c>
      <c r="D62" s="62">
        <f t="shared" si="16"/>
        <v>1772</v>
      </c>
      <c r="E62" s="8">
        <f t="shared" ref="E62:L62" si="23">E63+E64</f>
        <v>0</v>
      </c>
      <c r="F62" s="8">
        <f t="shared" si="23"/>
        <v>447</v>
      </c>
      <c r="G62" s="8">
        <f t="shared" si="23"/>
        <v>528</v>
      </c>
      <c r="H62" s="8">
        <f t="shared" si="23"/>
        <v>405</v>
      </c>
      <c r="I62" s="90">
        <f t="shared" si="23"/>
        <v>392</v>
      </c>
      <c r="J62" s="103">
        <f t="shared" si="23"/>
        <v>1714</v>
      </c>
      <c r="K62" s="104">
        <f t="shared" si="23"/>
        <v>1613</v>
      </c>
      <c r="L62" s="105">
        <f t="shared" si="23"/>
        <v>1669</v>
      </c>
    </row>
    <row r="63" spans="2:12" x14ac:dyDescent="0.25">
      <c r="B63" s="41">
        <v>10</v>
      </c>
      <c r="C63" s="41" t="s">
        <v>74</v>
      </c>
      <c r="D63" s="62">
        <f t="shared" si="16"/>
        <v>1212</v>
      </c>
      <c r="E63" s="137" t="s">
        <v>147</v>
      </c>
      <c r="F63" s="8">
        <v>308</v>
      </c>
      <c r="G63" s="8">
        <v>304</v>
      </c>
      <c r="H63" s="8">
        <v>303</v>
      </c>
      <c r="I63" s="90">
        <v>297</v>
      </c>
      <c r="J63" s="9">
        <v>1234</v>
      </c>
      <c r="K63" s="8">
        <v>1219</v>
      </c>
      <c r="L63" s="10">
        <v>1212</v>
      </c>
    </row>
    <row r="64" spans="2:12" x14ac:dyDescent="0.25">
      <c r="B64" s="60">
        <v>20</v>
      </c>
      <c r="C64" s="60" t="s">
        <v>75</v>
      </c>
      <c r="D64" s="63">
        <f t="shared" si="16"/>
        <v>560</v>
      </c>
      <c r="E64" s="139" t="s">
        <v>147</v>
      </c>
      <c r="F64" s="12">
        <v>139</v>
      </c>
      <c r="G64" s="12">
        <v>224</v>
      </c>
      <c r="H64" s="12">
        <v>102</v>
      </c>
      <c r="I64" s="95">
        <v>95</v>
      </c>
      <c r="J64" s="11">
        <v>480</v>
      </c>
      <c r="K64" s="12">
        <v>394</v>
      </c>
      <c r="L64" s="13">
        <v>457</v>
      </c>
    </row>
    <row r="65" spans="2:15" x14ac:dyDescent="0.25">
      <c r="B65" s="64"/>
      <c r="C65" s="64" t="s">
        <v>77</v>
      </c>
      <c r="D65" s="65">
        <f t="shared" si="16"/>
        <v>630</v>
      </c>
      <c r="E65" s="144" t="str">
        <f t="shared" ref="E65:L65" si="24">E66</f>
        <v>0</v>
      </c>
      <c r="F65" s="15">
        <f t="shared" si="24"/>
        <v>600</v>
      </c>
      <c r="G65" s="15">
        <f t="shared" si="24"/>
        <v>30</v>
      </c>
      <c r="H65" s="15">
        <f t="shared" si="24"/>
        <v>0</v>
      </c>
      <c r="I65" s="96">
        <f t="shared" si="24"/>
        <v>0</v>
      </c>
      <c r="J65" s="148">
        <f t="shared" si="24"/>
        <v>0</v>
      </c>
      <c r="K65" s="149">
        <f t="shared" si="24"/>
        <v>0</v>
      </c>
      <c r="L65" s="150">
        <f t="shared" si="24"/>
        <v>0</v>
      </c>
    </row>
    <row r="66" spans="2:15" x14ac:dyDescent="0.25">
      <c r="B66" s="41">
        <v>70</v>
      </c>
      <c r="C66" s="41" t="s">
        <v>78</v>
      </c>
      <c r="D66" s="65">
        <f t="shared" si="16"/>
        <v>630</v>
      </c>
      <c r="E66" s="140" t="s">
        <v>147</v>
      </c>
      <c r="F66" s="8">
        <v>600</v>
      </c>
      <c r="G66" s="8">
        <v>30</v>
      </c>
      <c r="H66" s="8">
        <v>0</v>
      </c>
      <c r="I66" s="90">
        <v>0</v>
      </c>
      <c r="J66" s="9">
        <v>0</v>
      </c>
      <c r="K66" s="8">
        <v>0</v>
      </c>
      <c r="L66" s="10">
        <v>0</v>
      </c>
    </row>
    <row r="67" spans="2:15" hidden="1" x14ac:dyDescent="0.25">
      <c r="B67" s="41"/>
      <c r="C67" s="41"/>
      <c r="D67" s="62"/>
      <c r="E67" s="137"/>
      <c r="F67" s="8"/>
      <c r="G67" s="8"/>
      <c r="H67" s="8"/>
      <c r="I67" s="90"/>
      <c r="J67" s="9"/>
      <c r="K67" s="8"/>
      <c r="L67" s="10"/>
    </row>
    <row r="68" spans="2:15" x14ac:dyDescent="0.25">
      <c r="B68" s="43" t="s">
        <v>82</v>
      </c>
      <c r="C68" s="109" t="s">
        <v>81</v>
      </c>
      <c r="D68" s="61">
        <f t="shared" si="16"/>
        <v>260</v>
      </c>
      <c r="E68" s="145" t="str">
        <f>E69</f>
        <v>0</v>
      </c>
      <c r="F68" s="18">
        <f>F69</f>
        <v>0</v>
      </c>
      <c r="G68" s="18">
        <f t="shared" ref="G68:L69" si="25">G69</f>
        <v>0</v>
      </c>
      <c r="H68" s="18">
        <f t="shared" si="25"/>
        <v>100</v>
      </c>
      <c r="I68" s="89">
        <f t="shared" si="25"/>
        <v>160</v>
      </c>
      <c r="J68" s="75">
        <f t="shared" si="25"/>
        <v>60</v>
      </c>
      <c r="K68" s="18">
        <f t="shared" si="25"/>
        <v>60</v>
      </c>
      <c r="L68" s="19">
        <f t="shared" si="25"/>
        <v>60</v>
      </c>
    </row>
    <row r="69" spans="2:15" x14ac:dyDescent="0.25">
      <c r="B69" s="41"/>
      <c r="C69" s="41" t="s">
        <v>73</v>
      </c>
      <c r="D69" s="62">
        <f t="shared" si="16"/>
        <v>260</v>
      </c>
      <c r="E69" s="23" t="str">
        <f>E70</f>
        <v>0</v>
      </c>
      <c r="F69" s="8">
        <f>F70</f>
        <v>0</v>
      </c>
      <c r="G69" s="8">
        <f t="shared" si="25"/>
        <v>0</v>
      </c>
      <c r="H69" s="8">
        <f t="shared" si="25"/>
        <v>100</v>
      </c>
      <c r="I69" s="90">
        <f t="shared" si="25"/>
        <v>160</v>
      </c>
      <c r="J69" s="9">
        <f t="shared" si="25"/>
        <v>60</v>
      </c>
      <c r="K69" s="8">
        <f t="shared" si="25"/>
        <v>60</v>
      </c>
      <c r="L69" s="10">
        <f t="shared" si="25"/>
        <v>60</v>
      </c>
      <c r="O69" s="106"/>
    </row>
    <row r="70" spans="2:15" x14ac:dyDescent="0.25">
      <c r="B70" s="41">
        <v>5004</v>
      </c>
      <c r="C70" s="41" t="s">
        <v>83</v>
      </c>
      <c r="D70" s="62">
        <f t="shared" si="16"/>
        <v>260</v>
      </c>
      <c r="E70" s="137" t="s">
        <v>147</v>
      </c>
      <c r="F70" s="8">
        <v>0</v>
      </c>
      <c r="G70" s="8">
        <v>0</v>
      </c>
      <c r="H70" s="8">
        <v>100</v>
      </c>
      <c r="I70" s="90">
        <v>160</v>
      </c>
      <c r="J70" s="9">
        <v>60</v>
      </c>
      <c r="K70" s="8">
        <v>60</v>
      </c>
      <c r="L70" s="10">
        <v>60</v>
      </c>
      <c r="O70" t="s">
        <v>133</v>
      </c>
    </row>
    <row r="71" spans="2:15" ht="12.75" hidden="1" customHeight="1" x14ac:dyDescent="0.25">
      <c r="B71" s="42" t="s">
        <v>122</v>
      </c>
      <c r="C71" s="47" t="s">
        <v>123</v>
      </c>
      <c r="D71" s="61">
        <f t="shared" si="16"/>
        <v>0</v>
      </c>
      <c r="E71" s="145">
        <f>E72</f>
        <v>0</v>
      </c>
      <c r="F71" s="18">
        <f>F72</f>
        <v>0</v>
      </c>
      <c r="G71" s="18">
        <f t="shared" ref="G71:L71" si="26">G72</f>
        <v>0</v>
      </c>
      <c r="H71" s="18">
        <f t="shared" si="26"/>
        <v>0</v>
      </c>
      <c r="I71" s="89">
        <f t="shared" si="26"/>
        <v>0</v>
      </c>
      <c r="J71" s="75">
        <f t="shared" si="26"/>
        <v>0</v>
      </c>
      <c r="K71" s="18">
        <f t="shared" si="26"/>
        <v>0</v>
      </c>
      <c r="L71" s="19">
        <f t="shared" si="26"/>
        <v>0</v>
      </c>
    </row>
    <row r="72" spans="2:15" ht="12.75" hidden="1" customHeight="1" x14ac:dyDescent="0.25">
      <c r="B72" s="41"/>
      <c r="C72" s="41" t="s">
        <v>73</v>
      </c>
      <c r="D72" s="62">
        <f t="shared" si="16"/>
        <v>0</v>
      </c>
      <c r="E72" s="152">
        <f>E73+E74</f>
        <v>0</v>
      </c>
      <c r="F72" s="152">
        <f t="shared" ref="F72:L72" si="27">F73+F74</f>
        <v>0</v>
      </c>
      <c r="G72" s="152">
        <f t="shared" si="27"/>
        <v>0</v>
      </c>
      <c r="H72" s="152">
        <f t="shared" si="27"/>
        <v>0</v>
      </c>
      <c r="I72" s="153">
        <f t="shared" si="27"/>
        <v>0</v>
      </c>
      <c r="J72" s="62">
        <f t="shared" si="27"/>
        <v>0</v>
      </c>
      <c r="K72" s="152">
        <f t="shared" si="27"/>
        <v>0</v>
      </c>
      <c r="L72" s="156">
        <f t="shared" si="27"/>
        <v>0</v>
      </c>
    </row>
    <row r="73" spans="2:15" ht="12.75" hidden="1" customHeight="1" x14ac:dyDescent="0.25">
      <c r="B73" s="41">
        <v>10</v>
      </c>
      <c r="C73" s="41" t="s">
        <v>150</v>
      </c>
      <c r="D73" s="62">
        <f t="shared" si="16"/>
        <v>0</v>
      </c>
      <c r="E73" s="151">
        <v>0</v>
      </c>
      <c r="F73" s="8">
        <v>0</v>
      </c>
      <c r="G73" s="8">
        <v>0</v>
      </c>
      <c r="H73" s="8">
        <v>0</v>
      </c>
      <c r="I73" s="90">
        <v>0</v>
      </c>
      <c r="J73" s="9">
        <v>0</v>
      </c>
      <c r="K73" s="8">
        <v>0</v>
      </c>
      <c r="L73" s="10">
        <v>0</v>
      </c>
    </row>
    <row r="74" spans="2:15" ht="12.75" hidden="1" customHeight="1" x14ac:dyDescent="0.25">
      <c r="B74" s="42">
        <v>20</v>
      </c>
      <c r="C74" s="60" t="s">
        <v>151</v>
      </c>
      <c r="D74" s="62">
        <f t="shared" si="16"/>
        <v>0</v>
      </c>
      <c r="E74" s="137" t="s">
        <v>147</v>
      </c>
      <c r="F74" s="8">
        <v>0</v>
      </c>
      <c r="G74" s="8">
        <v>0</v>
      </c>
      <c r="H74" s="8">
        <v>0</v>
      </c>
      <c r="I74" s="90">
        <v>0</v>
      </c>
      <c r="J74" s="9">
        <v>0</v>
      </c>
      <c r="K74" s="8">
        <v>0</v>
      </c>
      <c r="L74" s="10">
        <v>0</v>
      </c>
    </row>
    <row r="75" spans="2:15" x14ac:dyDescent="0.25">
      <c r="B75" s="43" t="s">
        <v>85</v>
      </c>
      <c r="C75" s="109" t="s">
        <v>84</v>
      </c>
      <c r="D75" s="61">
        <f t="shared" si="16"/>
        <v>167</v>
      </c>
      <c r="E75" s="145">
        <f t="shared" ref="E75:L75" si="28">E76</f>
        <v>0</v>
      </c>
      <c r="F75" s="18">
        <f t="shared" si="28"/>
        <v>47</v>
      </c>
      <c r="G75" s="18">
        <f t="shared" si="28"/>
        <v>51</v>
      </c>
      <c r="H75" s="18">
        <f t="shared" si="28"/>
        <v>37</v>
      </c>
      <c r="I75" s="89">
        <f t="shared" si="28"/>
        <v>32</v>
      </c>
      <c r="J75" s="75">
        <f t="shared" si="28"/>
        <v>173</v>
      </c>
      <c r="K75" s="18">
        <f t="shared" si="28"/>
        <v>154</v>
      </c>
      <c r="L75" s="19">
        <f t="shared" si="28"/>
        <v>162</v>
      </c>
    </row>
    <row r="76" spans="2:15" x14ac:dyDescent="0.25">
      <c r="B76" s="41"/>
      <c r="C76" s="41" t="s">
        <v>73</v>
      </c>
      <c r="D76" s="62">
        <f t="shared" si="16"/>
        <v>167</v>
      </c>
      <c r="E76" s="8">
        <f t="shared" ref="E76:L76" si="29">E77+E78</f>
        <v>0</v>
      </c>
      <c r="F76" s="8">
        <f t="shared" si="29"/>
        <v>47</v>
      </c>
      <c r="G76" s="8">
        <f t="shared" si="29"/>
        <v>51</v>
      </c>
      <c r="H76" s="8">
        <f t="shared" si="29"/>
        <v>37</v>
      </c>
      <c r="I76" s="90">
        <f t="shared" si="29"/>
        <v>32</v>
      </c>
      <c r="J76" s="9">
        <f t="shared" si="29"/>
        <v>173</v>
      </c>
      <c r="K76" s="8">
        <f t="shared" si="29"/>
        <v>154</v>
      </c>
      <c r="L76" s="10">
        <f t="shared" si="29"/>
        <v>162</v>
      </c>
    </row>
    <row r="77" spans="2:15" x14ac:dyDescent="0.25">
      <c r="B77" s="41">
        <v>10</v>
      </c>
      <c r="C77" s="41" t="s">
        <v>74</v>
      </c>
      <c r="D77" s="62">
        <f t="shared" si="16"/>
        <v>125</v>
      </c>
      <c r="E77" s="137" t="s">
        <v>147</v>
      </c>
      <c r="F77" s="8">
        <v>34</v>
      </c>
      <c r="G77" s="8">
        <v>31</v>
      </c>
      <c r="H77" s="8">
        <v>31</v>
      </c>
      <c r="I77" s="90">
        <v>29</v>
      </c>
      <c r="J77" s="9">
        <v>131</v>
      </c>
      <c r="K77" s="8">
        <v>128</v>
      </c>
      <c r="L77" s="10">
        <v>125</v>
      </c>
    </row>
    <row r="78" spans="2:15" x14ac:dyDescent="0.25">
      <c r="B78" s="41">
        <v>20</v>
      </c>
      <c r="C78" s="41" t="s">
        <v>75</v>
      </c>
      <c r="D78" s="62">
        <f t="shared" si="16"/>
        <v>42</v>
      </c>
      <c r="E78" s="137" t="s">
        <v>147</v>
      </c>
      <c r="F78" s="8">
        <v>13</v>
      </c>
      <c r="G78" s="8">
        <v>20</v>
      </c>
      <c r="H78" s="8">
        <v>6</v>
      </c>
      <c r="I78" s="90">
        <v>3</v>
      </c>
      <c r="J78" s="9">
        <v>42</v>
      </c>
      <c r="K78" s="8">
        <v>26</v>
      </c>
      <c r="L78" s="10">
        <v>37</v>
      </c>
    </row>
    <row r="79" spans="2:15" x14ac:dyDescent="0.25">
      <c r="B79" s="113" t="s">
        <v>148</v>
      </c>
      <c r="C79" s="47" t="s">
        <v>149</v>
      </c>
      <c r="D79" s="62">
        <f t="shared" si="16"/>
        <v>50</v>
      </c>
      <c r="E79" s="23" t="str">
        <f>E80</f>
        <v>0</v>
      </c>
      <c r="F79" s="8">
        <f>F80</f>
        <v>11</v>
      </c>
      <c r="G79" s="8">
        <f t="shared" ref="G79:I80" si="30">G80</f>
        <v>13</v>
      </c>
      <c r="H79" s="8">
        <f t="shared" si="30"/>
        <v>14</v>
      </c>
      <c r="I79" s="90">
        <f t="shared" si="30"/>
        <v>12</v>
      </c>
      <c r="J79" s="9">
        <f t="shared" ref="J79:L80" si="31">J80</f>
        <v>50</v>
      </c>
      <c r="K79" s="8">
        <f t="shared" si="31"/>
        <v>50</v>
      </c>
      <c r="L79" s="10">
        <f t="shared" si="31"/>
        <v>50</v>
      </c>
    </row>
    <row r="80" spans="2:15" x14ac:dyDescent="0.25">
      <c r="B80" s="44"/>
      <c r="C80" s="41" t="s">
        <v>73</v>
      </c>
      <c r="D80" s="62">
        <f t="shared" si="16"/>
        <v>50</v>
      </c>
      <c r="E80" s="137" t="s">
        <v>147</v>
      </c>
      <c r="F80" s="8">
        <f>F81</f>
        <v>11</v>
      </c>
      <c r="G80" s="8">
        <f t="shared" si="30"/>
        <v>13</v>
      </c>
      <c r="H80" s="8">
        <f t="shared" si="30"/>
        <v>14</v>
      </c>
      <c r="I80" s="90">
        <f t="shared" si="30"/>
        <v>12</v>
      </c>
      <c r="J80" s="9">
        <f t="shared" si="31"/>
        <v>50</v>
      </c>
      <c r="K80" s="8">
        <f t="shared" si="31"/>
        <v>50</v>
      </c>
      <c r="L80" s="10">
        <f t="shared" si="31"/>
        <v>50</v>
      </c>
    </row>
    <row r="81" spans="2:12" x14ac:dyDescent="0.25">
      <c r="B81" s="44">
        <v>20</v>
      </c>
      <c r="C81" s="41" t="s">
        <v>128</v>
      </c>
      <c r="D81" s="62">
        <f t="shared" si="16"/>
        <v>50</v>
      </c>
      <c r="E81" s="137" t="s">
        <v>147</v>
      </c>
      <c r="F81" s="8">
        <v>11</v>
      </c>
      <c r="G81" s="8">
        <v>13</v>
      </c>
      <c r="H81" s="8">
        <v>14</v>
      </c>
      <c r="I81" s="90">
        <v>12</v>
      </c>
      <c r="J81" s="9">
        <v>50</v>
      </c>
      <c r="K81" s="8">
        <v>50</v>
      </c>
      <c r="L81" s="10">
        <v>50</v>
      </c>
    </row>
    <row r="82" spans="2:12" x14ac:dyDescent="0.25">
      <c r="B82" s="43" t="s">
        <v>88</v>
      </c>
      <c r="C82" s="47" t="s">
        <v>86</v>
      </c>
      <c r="D82" s="61">
        <f t="shared" si="16"/>
        <v>358</v>
      </c>
      <c r="E82" s="18">
        <f t="shared" ref="E82:L82" si="32">E83+E90</f>
        <v>0</v>
      </c>
      <c r="F82" s="18">
        <f t="shared" si="32"/>
        <v>240</v>
      </c>
      <c r="G82" s="18">
        <f t="shared" si="32"/>
        <v>43</v>
      </c>
      <c r="H82" s="18">
        <f t="shared" si="32"/>
        <v>43</v>
      </c>
      <c r="I82" s="89">
        <f t="shared" si="32"/>
        <v>32</v>
      </c>
      <c r="J82" s="75">
        <f t="shared" si="32"/>
        <v>163</v>
      </c>
      <c r="K82" s="18">
        <f t="shared" si="32"/>
        <v>163</v>
      </c>
      <c r="L82" s="19">
        <f t="shared" si="32"/>
        <v>163</v>
      </c>
    </row>
    <row r="83" spans="2:12" x14ac:dyDescent="0.25">
      <c r="B83" s="41"/>
      <c r="C83" s="41" t="s">
        <v>73</v>
      </c>
      <c r="D83" s="62">
        <f t="shared" si="16"/>
        <v>258</v>
      </c>
      <c r="E83" s="8">
        <f>E84+E85+E86+E87+E89</f>
        <v>0</v>
      </c>
      <c r="F83" s="8">
        <f>F84+F85+F86+F87+F88+F89</f>
        <v>140</v>
      </c>
      <c r="G83" s="8">
        <f t="shared" ref="G83:L83" si="33">G84+G85+G86+G87+G88+G89</f>
        <v>43</v>
      </c>
      <c r="H83" s="8">
        <f t="shared" si="33"/>
        <v>43</v>
      </c>
      <c r="I83" s="8">
        <f t="shared" si="33"/>
        <v>32</v>
      </c>
      <c r="J83" s="8">
        <f t="shared" si="33"/>
        <v>163</v>
      </c>
      <c r="K83" s="8">
        <f t="shared" si="33"/>
        <v>163</v>
      </c>
      <c r="L83" s="8">
        <f t="shared" si="33"/>
        <v>163</v>
      </c>
    </row>
    <row r="84" spans="2:12" x14ac:dyDescent="0.25">
      <c r="B84" s="41">
        <v>10</v>
      </c>
      <c r="C84" s="41" t="s">
        <v>74</v>
      </c>
      <c r="D84" s="62">
        <f t="shared" si="16"/>
        <v>45</v>
      </c>
      <c r="E84" s="137" t="s">
        <v>147</v>
      </c>
      <c r="F84" s="8">
        <v>15</v>
      </c>
      <c r="G84" s="8">
        <v>15</v>
      </c>
      <c r="H84" s="8">
        <v>15</v>
      </c>
      <c r="I84" s="90">
        <v>0</v>
      </c>
      <c r="J84" s="9">
        <v>45</v>
      </c>
      <c r="K84" s="8">
        <v>45</v>
      </c>
      <c r="L84" s="10">
        <v>45</v>
      </c>
    </row>
    <row r="85" spans="2:12" x14ac:dyDescent="0.25">
      <c r="B85" s="44">
        <v>20</v>
      </c>
      <c r="C85" s="41" t="s">
        <v>75</v>
      </c>
      <c r="D85" s="62">
        <f t="shared" si="16"/>
        <v>30</v>
      </c>
      <c r="E85" s="137" t="s">
        <v>147</v>
      </c>
      <c r="F85" s="8">
        <v>30</v>
      </c>
      <c r="G85" s="8">
        <v>0</v>
      </c>
      <c r="H85" s="8">
        <v>0</v>
      </c>
      <c r="I85" s="90">
        <v>0</v>
      </c>
      <c r="J85" s="9">
        <v>0</v>
      </c>
      <c r="K85" s="8">
        <v>0</v>
      </c>
      <c r="L85" s="10">
        <v>0</v>
      </c>
    </row>
    <row r="86" spans="2:12" x14ac:dyDescent="0.25">
      <c r="B86" s="44">
        <v>57</v>
      </c>
      <c r="C86" s="41" t="s">
        <v>126</v>
      </c>
      <c r="D86" s="62">
        <f t="shared" si="16"/>
        <v>42</v>
      </c>
      <c r="E86" s="137" t="s">
        <v>147</v>
      </c>
      <c r="F86" s="8">
        <v>9</v>
      </c>
      <c r="G86" s="8">
        <v>10</v>
      </c>
      <c r="H86" s="8">
        <v>10</v>
      </c>
      <c r="I86" s="90">
        <v>13</v>
      </c>
      <c r="J86" s="9">
        <v>42</v>
      </c>
      <c r="K86" s="8">
        <v>42</v>
      </c>
      <c r="L86" s="10">
        <v>42</v>
      </c>
    </row>
    <row r="87" spans="2:12" x14ac:dyDescent="0.25">
      <c r="B87" s="44">
        <v>57</v>
      </c>
      <c r="C87" s="41" t="s">
        <v>127</v>
      </c>
      <c r="D87" s="62">
        <f t="shared" si="16"/>
        <v>25</v>
      </c>
      <c r="E87" s="137" t="s">
        <v>147</v>
      </c>
      <c r="F87" s="8">
        <v>6</v>
      </c>
      <c r="G87" s="8">
        <v>7</v>
      </c>
      <c r="H87" s="8">
        <v>7</v>
      </c>
      <c r="I87" s="90">
        <v>5</v>
      </c>
      <c r="J87" s="9">
        <v>30</v>
      </c>
      <c r="K87" s="8">
        <v>30</v>
      </c>
      <c r="L87" s="10">
        <v>30</v>
      </c>
    </row>
    <row r="88" spans="2:12" x14ac:dyDescent="0.25">
      <c r="B88" s="44">
        <v>57</v>
      </c>
      <c r="C88" s="41" t="s">
        <v>158</v>
      </c>
      <c r="D88" s="62">
        <f t="shared" si="16"/>
        <v>70</v>
      </c>
      <c r="E88" s="137" t="s">
        <v>147</v>
      </c>
      <c r="F88" s="8">
        <v>70</v>
      </c>
      <c r="G88" s="8">
        <v>0</v>
      </c>
      <c r="H88" s="8">
        <v>0</v>
      </c>
      <c r="I88" s="90">
        <v>0</v>
      </c>
      <c r="J88" s="9">
        <v>0</v>
      </c>
      <c r="K88" s="8">
        <v>0</v>
      </c>
      <c r="L88" s="10">
        <v>0</v>
      </c>
    </row>
    <row r="89" spans="2:12" x14ac:dyDescent="0.25">
      <c r="B89" s="44">
        <v>59</v>
      </c>
      <c r="C89" s="41" t="s">
        <v>87</v>
      </c>
      <c r="D89" s="62">
        <f t="shared" si="16"/>
        <v>46</v>
      </c>
      <c r="E89" s="137" t="s">
        <v>147</v>
      </c>
      <c r="F89" s="8">
        <v>10</v>
      </c>
      <c r="G89" s="8">
        <v>11</v>
      </c>
      <c r="H89" s="8">
        <v>11</v>
      </c>
      <c r="I89" s="90">
        <v>14</v>
      </c>
      <c r="J89" s="9">
        <v>46</v>
      </c>
      <c r="K89" s="8">
        <v>46</v>
      </c>
      <c r="L89" s="10">
        <v>46</v>
      </c>
    </row>
    <row r="90" spans="2:12" x14ac:dyDescent="0.25">
      <c r="B90" s="44"/>
      <c r="C90" s="41" t="s">
        <v>77</v>
      </c>
      <c r="D90" s="62">
        <f t="shared" si="16"/>
        <v>100</v>
      </c>
      <c r="E90" s="8">
        <f>E91+E92</f>
        <v>0</v>
      </c>
      <c r="F90" s="8">
        <f>F91+F92</f>
        <v>100</v>
      </c>
      <c r="G90" s="8">
        <f>G91+G92</f>
        <v>0</v>
      </c>
      <c r="H90" s="8">
        <f>H91+H92</f>
        <v>0</v>
      </c>
      <c r="I90" s="90">
        <f>I91+I92</f>
        <v>0</v>
      </c>
      <c r="J90" s="9">
        <f>J91</f>
        <v>0</v>
      </c>
      <c r="K90" s="8">
        <f>K91</f>
        <v>0</v>
      </c>
      <c r="L90" s="10">
        <f>L91</f>
        <v>0</v>
      </c>
    </row>
    <row r="91" spans="2:12" x14ac:dyDescent="0.25">
      <c r="B91" s="44">
        <v>70</v>
      </c>
      <c r="C91" s="41" t="s">
        <v>78</v>
      </c>
      <c r="D91" s="62">
        <f t="shared" si="16"/>
        <v>100</v>
      </c>
      <c r="E91" s="137" t="s">
        <v>147</v>
      </c>
      <c r="F91" s="8">
        <v>100</v>
      </c>
      <c r="G91" s="8">
        <v>0</v>
      </c>
      <c r="H91" s="8">
        <v>0</v>
      </c>
      <c r="I91" s="90">
        <v>0</v>
      </c>
      <c r="J91" s="9">
        <v>0</v>
      </c>
      <c r="K91" s="8">
        <v>0</v>
      </c>
      <c r="L91" s="10">
        <v>0</v>
      </c>
    </row>
    <row r="92" spans="2:12" x14ac:dyDescent="0.25">
      <c r="B92" s="44">
        <v>85</v>
      </c>
      <c r="C92" s="41" t="s">
        <v>142</v>
      </c>
      <c r="D92" s="62">
        <f t="shared" si="16"/>
        <v>0</v>
      </c>
      <c r="E92" s="137" t="s">
        <v>147</v>
      </c>
      <c r="F92" s="8">
        <v>0</v>
      </c>
      <c r="G92" s="8">
        <v>0</v>
      </c>
      <c r="H92" s="8">
        <v>0</v>
      </c>
      <c r="I92" s="90">
        <v>0</v>
      </c>
      <c r="J92" s="9">
        <v>0</v>
      </c>
      <c r="K92" s="8">
        <v>0</v>
      </c>
      <c r="L92" s="10">
        <v>0</v>
      </c>
    </row>
    <row r="93" spans="2:12" x14ac:dyDescent="0.25">
      <c r="B93" s="44">
        <v>67.02</v>
      </c>
      <c r="C93" s="47" t="s">
        <v>89</v>
      </c>
      <c r="D93" s="61">
        <f t="shared" si="16"/>
        <v>790</v>
      </c>
      <c r="E93" s="18">
        <f>E94+E98</f>
        <v>0</v>
      </c>
      <c r="F93" s="18">
        <f>F94+F98</f>
        <v>553</v>
      </c>
      <c r="G93" s="18">
        <f t="shared" ref="G93:L93" si="34">G94+G98</f>
        <v>166</v>
      </c>
      <c r="H93" s="18">
        <f t="shared" si="34"/>
        <v>46</v>
      </c>
      <c r="I93" s="89">
        <f t="shared" si="34"/>
        <v>25</v>
      </c>
      <c r="J93" s="75">
        <f t="shared" si="34"/>
        <v>110</v>
      </c>
      <c r="K93" s="18">
        <f t="shared" si="34"/>
        <v>77</v>
      </c>
      <c r="L93" s="19">
        <f t="shared" si="34"/>
        <v>83</v>
      </c>
    </row>
    <row r="94" spans="2:12" x14ac:dyDescent="0.25">
      <c r="B94" s="44"/>
      <c r="C94" s="41" t="s">
        <v>73</v>
      </c>
      <c r="D94" s="62">
        <f t="shared" si="16"/>
        <v>280</v>
      </c>
      <c r="E94" s="8">
        <f>E95+E96+E97</f>
        <v>0</v>
      </c>
      <c r="F94" s="8">
        <f>F95+F96+F97</f>
        <v>43</v>
      </c>
      <c r="G94" s="8">
        <f t="shared" ref="G94:L94" si="35">G95+G96+G97</f>
        <v>166</v>
      </c>
      <c r="H94" s="8">
        <f t="shared" si="35"/>
        <v>46</v>
      </c>
      <c r="I94" s="90">
        <f t="shared" si="35"/>
        <v>25</v>
      </c>
      <c r="J94" s="9">
        <f t="shared" si="35"/>
        <v>110</v>
      </c>
      <c r="K94" s="8">
        <f t="shared" si="35"/>
        <v>77</v>
      </c>
      <c r="L94" s="10">
        <f t="shared" si="35"/>
        <v>83</v>
      </c>
    </row>
    <row r="95" spans="2:12" ht="12.75" customHeight="1" x14ac:dyDescent="0.25">
      <c r="B95" s="44">
        <v>20</v>
      </c>
      <c r="C95" s="41" t="s">
        <v>128</v>
      </c>
      <c r="D95" s="62">
        <f t="shared" si="16"/>
        <v>130</v>
      </c>
      <c r="E95" s="137" t="s">
        <v>147</v>
      </c>
      <c r="F95" s="8">
        <v>33</v>
      </c>
      <c r="G95" s="8">
        <v>36</v>
      </c>
      <c r="H95" s="8">
        <v>36</v>
      </c>
      <c r="I95" s="90">
        <v>25</v>
      </c>
      <c r="J95" s="9">
        <v>55</v>
      </c>
      <c r="K95" s="8">
        <v>22</v>
      </c>
      <c r="L95" s="10">
        <v>28</v>
      </c>
    </row>
    <row r="96" spans="2:12" x14ac:dyDescent="0.25">
      <c r="B96" s="44">
        <v>51</v>
      </c>
      <c r="C96" s="41" t="s">
        <v>134</v>
      </c>
      <c r="D96" s="62">
        <f t="shared" si="16"/>
        <v>30</v>
      </c>
      <c r="E96" s="137" t="s">
        <v>147</v>
      </c>
      <c r="F96" s="8">
        <v>10</v>
      </c>
      <c r="G96" s="8">
        <v>10</v>
      </c>
      <c r="H96" s="8">
        <v>10</v>
      </c>
      <c r="I96" s="90">
        <v>0</v>
      </c>
      <c r="J96" s="9">
        <v>25</v>
      </c>
      <c r="K96" s="8">
        <v>25</v>
      </c>
      <c r="L96" s="10">
        <v>25</v>
      </c>
    </row>
    <row r="97" spans="2:12" x14ac:dyDescent="0.25">
      <c r="B97" s="44">
        <v>59</v>
      </c>
      <c r="C97" s="41" t="s">
        <v>90</v>
      </c>
      <c r="D97" s="62">
        <f t="shared" si="16"/>
        <v>120</v>
      </c>
      <c r="E97" s="137" t="s">
        <v>147</v>
      </c>
      <c r="F97" s="8">
        <v>0</v>
      </c>
      <c r="G97" s="8">
        <v>120</v>
      </c>
      <c r="H97" s="8">
        <v>0</v>
      </c>
      <c r="I97" s="90">
        <v>0</v>
      </c>
      <c r="J97" s="9">
        <v>30</v>
      </c>
      <c r="K97" s="8">
        <v>30</v>
      </c>
      <c r="L97" s="10">
        <v>30</v>
      </c>
    </row>
    <row r="98" spans="2:12" ht="12.75" customHeight="1" x14ac:dyDescent="0.25">
      <c r="B98" s="44"/>
      <c r="C98" s="41" t="s">
        <v>77</v>
      </c>
      <c r="D98" s="62">
        <f t="shared" si="16"/>
        <v>510</v>
      </c>
      <c r="E98" s="8">
        <f>E99+E100</f>
        <v>0</v>
      </c>
      <c r="F98" s="8">
        <f>F99+F100</f>
        <v>510</v>
      </c>
      <c r="G98" s="8">
        <f t="shared" ref="G98:L98" si="36">G99+G100</f>
        <v>0</v>
      </c>
      <c r="H98" s="8">
        <f t="shared" si="36"/>
        <v>0</v>
      </c>
      <c r="I98" s="90">
        <f t="shared" si="36"/>
        <v>0</v>
      </c>
      <c r="J98" s="9">
        <f t="shared" si="36"/>
        <v>0</v>
      </c>
      <c r="K98" s="8">
        <f t="shared" si="36"/>
        <v>0</v>
      </c>
      <c r="L98" s="10">
        <f t="shared" si="36"/>
        <v>0</v>
      </c>
    </row>
    <row r="99" spans="2:12" hidden="1" x14ac:dyDescent="0.25">
      <c r="B99" s="44">
        <v>70</v>
      </c>
      <c r="C99" s="41" t="s">
        <v>118</v>
      </c>
      <c r="D99" s="62">
        <f t="shared" si="16"/>
        <v>0</v>
      </c>
      <c r="E99" s="137"/>
      <c r="F99" s="8">
        <v>0</v>
      </c>
      <c r="G99" s="8">
        <v>0</v>
      </c>
      <c r="H99" s="8">
        <v>0</v>
      </c>
      <c r="I99" s="90">
        <v>0</v>
      </c>
      <c r="J99" s="9">
        <v>0</v>
      </c>
      <c r="K99" s="8">
        <v>0</v>
      </c>
      <c r="L99" s="10">
        <v>0</v>
      </c>
    </row>
    <row r="100" spans="2:12" x14ac:dyDescent="0.25">
      <c r="B100" s="44">
        <v>70</v>
      </c>
      <c r="C100" s="41" t="s">
        <v>78</v>
      </c>
      <c r="D100" s="62">
        <f t="shared" si="16"/>
        <v>510</v>
      </c>
      <c r="E100" s="137" t="s">
        <v>147</v>
      </c>
      <c r="F100" s="8">
        <v>510</v>
      </c>
      <c r="G100" s="8">
        <v>0</v>
      </c>
      <c r="H100" s="8">
        <v>0</v>
      </c>
      <c r="I100" s="90">
        <v>0</v>
      </c>
      <c r="J100" s="9">
        <v>0</v>
      </c>
      <c r="K100" s="8">
        <v>0</v>
      </c>
      <c r="L100" s="10">
        <v>0</v>
      </c>
    </row>
    <row r="101" spans="2:12" x14ac:dyDescent="0.25">
      <c r="B101" s="44">
        <v>68.02</v>
      </c>
      <c r="C101" s="47" t="s">
        <v>91</v>
      </c>
      <c r="D101" s="61">
        <f t="shared" si="16"/>
        <v>1323</v>
      </c>
      <c r="E101" s="18">
        <f t="shared" ref="E101:L101" si="37">E102</f>
        <v>0</v>
      </c>
      <c r="F101" s="18">
        <f t="shared" si="37"/>
        <v>407</v>
      </c>
      <c r="G101" s="18">
        <f t="shared" si="37"/>
        <v>358</v>
      </c>
      <c r="H101" s="18">
        <f t="shared" si="37"/>
        <v>349</v>
      </c>
      <c r="I101" s="89">
        <f t="shared" si="37"/>
        <v>209</v>
      </c>
      <c r="J101" s="98">
        <f t="shared" si="37"/>
        <v>1273</v>
      </c>
      <c r="K101" s="24">
        <f t="shared" si="37"/>
        <v>1273</v>
      </c>
      <c r="L101" s="99">
        <f t="shared" si="37"/>
        <v>1273</v>
      </c>
    </row>
    <row r="102" spans="2:12" x14ac:dyDescent="0.25">
      <c r="B102" s="44"/>
      <c r="C102" s="41" t="s">
        <v>73</v>
      </c>
      <c r="D102" s="62">
        <f t="shared" si="16"/>
        <v>1323</v>
      </c>
      <c r="E102" s="8">
        <f t="shared" ref="E102" si="38">E103+E104+E105+E106</f>
        <v>0</v>
      </c>
      <c r="F102" s="8">
        <f>F103+F104+F105+F106+F107</f>
        <v>407</v>
      </c>
      <c r="G102" s="8">
        <f t="shared" ref="G102:L102" si="39">G103+G104+G105+G106+G107</f>
        <v>358</v>
      </c>
      <c r="H102" s="8">
        <f t="shared" si="39"/>
        <v>349</v>
      </c>
      <c r="I102" s="90">
        <f t="shared" si="39"/>
        <v>209</v>
      </c>
      <c r="J102" s="9">
        <f t="shared" si="39"/>
        <v>1273</v>
      </c>
      <c r="K102" s="8">
        <f t="shared" si="39"/>
        <v>1273</v>
      </c>
      <c r="L102" s="10">
        <f t="shared" si="39"/>
        <v>1273</v>
      </c>
    </row>
    <row r="103" spans="2:12" x14ac:dyDescent="0.25">
      <c r="B103" s="44">
        <v>10</v>
      </c>
      <c r="C103" s="41" t="s">
        <v>92</v>
      </c>
      <c r="D103" s="62">
        <f t="shared" si="16"/>
        <v>620</v>
      </c>
      <c r="E103" s="137" t="s">
        <v>147</v>
      </c>
      <c r="F103" s="8">
        <v>160</v>
      </c>
      <c r="G103" s="8">
        <v>177</v>
      </c>
      <c r="H103" s="8">
        <v>175</v>
      </c>
      <c r="I103" s="90">
        <v>108</v>
      </c>
      <c r="J103" s="9">
        <v>620</v>
      </c>
      <c r="K103" s="8">
        <v>620</v>
      </c>
      <c r="L103" s="10">
        <v>620</v>
      </c>
    </row>
    <row r="104" spans="2:12" x14ac:dyDescent="0.25">
      <c r="B104" s="44">
        <v>57</v>
      </c>
      <c r="C104" s="41" t="s">
        <v>93</v>
      </c>
      <c r="D104" s="62">
        <f t="shared" si="16"/>
        <v>603</v>
      </c>
      <c r="E104" s="137" t="s">
        <v>147</v>
      </c>
      <c r="F104" s="8">
        <v>165</v>
      </c>
      <c r="G104" s="8">
        <v>169</v>
      </c>
      <c r="H104" s="8">
        <v>169</v>
      </c>
      <c r="I104" s="90">
        <v>100</v>
      </c>
      <c r="J104" s="9">
        <v>603</v>
      </c>
      <c r="K104" s="8">
        <v>603</v>
      </c>
      <c r="L104" s="10">
        <v>603</v>
      </c>
    </row>
    <row r="105" spans="2:12" x14ac:dyDescent="0.25">
      <c r="B105" s="44">
        <v>57</v>
      </c>
      <c r="C105" s="41" t="s">
        <v>135</v>
      </c>
      <c r="D105" s="62">
        <f t="shared" si="16"/>
        <v>20</v>
      </c>
      <c r="E105" s="137" t="s">
        <v>147</v>
      </c>
      <c r="F105" s="8">
        <v>8</v>
      </c>
      <c r="G105" s="8">
        <v>8</v>
      </c>
      <c r="H105" s="8">
        <v>4</v>
      </c>
      <c r="I105" s="90">
        <v>0</v>
      </c>
      <c r="J105" s="9">
        <v>20</v>
      </c>
      <c r="K105" s="8">
        <v>20</v>
      </c>
      <c r="L105" s="10">
        <v>20</v>
      </c>
    </row>
    <row r="106" spans="2:12" x14ac:dyDescent="0.25">
      <c r="B106" s="44">
        <v>57</v>
      </c>
      <c r="C106" s="41" t="s">
        <v>94</v>
      </c>
      <c r="D106" s="62">
        <f t="shared" si="16"/>
        <v>70</v>
      </c>
      <c r="E106" s="137" t="s">
        <v>147</v>
      </c>
      <c r="F106" s="8">
        <v>70</v>
      </c>
      <c r="G106" s="8">
        <v>0</v>
      </c>
      <c r="H106" s="8">
        <v>0</v>
      </c>
      <c r="I106" s="90">
        <v>0</v>
      </c>
      <c r="J106" s="9">
        <v>20</v>
      </c>
      <c r="K106" s="8">
        <v>20</v>
      </c>
      <c r="L106" s="10">
        <v>20</v>
      </c>
    </row>
    <row r="107" spans="2:12" x14ac:dyDescent="0.25">
      <c r="B107" s="44">
        <v>20</v>
      </c>
      <c r="C107" s="41" t="s">
        <v>152</v>
      </c>
      <c r="D107" s="62">
        <f t="shared" si="16"/>
        <v>10</v>
      </c>
      <c r="E107" s="137" t="s">
        <v>147</v>
      </c>
      <c r="F107" s="8">
        <v>4</v>
      </c>
      <c r="G107" s="8">
        <v>4</v>
      </c>
      <c r="H107" s="8">
        <v>1</v>
      </c>
      <c r="I107" s="90">
        <v>1</v>
      </c>
      <c r="J107" s="9">
        <v>10</v>
      </c>
      <c r="K107" s="8">
        <v>10</v>
      </c>
      <c r="L107" s="10">
        <v>10</v>
      </c>
    </row>
    <row r="108" spans="2:12" x14ac:dyDescent="0.25">
      <c r="B108" s="43" t="s">
        <v>96</v>
      </c>
      <c r="C108" s="47" t="s">
        <v>95</v>
      </c>
      <c r="D108" s="61">
        <f t="shared" si="16"/>
        <v>260</v>
      </c>
      <c r="E108" s="145">
        <f>E109+E111</f>
        <v>0</v>
      </c>
      <c r="F108" s="18">
        <f>F109+F111</f>
        <v>68</v>
      </c>
      <c r="G108" s="18">
        <f t="shared" ref="G108:L108" si="40">G109+G111</f>
        <v>68</v>
      </c>
      <c r="H108" s="18">
        <f t="shared" si="40"/>
        <v>64</v>
      </c>
      <c r="I108" s="89">
        <f t="shared" si="40"/>
        <v>60</v>
      </c>
      <c r="J108" s="75">
        <f t="shared" si="40"/>
        <v>190</v>
      </c>
      <c r="K108" s="18">
        <f t="shared" si="40"/>
        <v>160</v>
      </c>
      <c r="L108" s="19">
        <f t="shared" si="40"/>
        <v>210</v>
      </c>
    </row>
    <row r="109" spans="2:12" x14ac:dyDescent="0.25">
      <c r="B109" s="44"/>
      <c r="C109" s="41" t="s">
        <v>73</v>
      </c>
      <c r="D109" s="62">
        <f t="shared" si="16"/>
        <v>260</v>
      </c>
      <c r="E109" s="23" t="str">
        <f>E110</f>
        <v>0</v>
      </c>
      <c r="F109" s="8">
        <f>F110</f>
        <v>68</v>
      </c>
      <c r="G109" s="8">
        <f t="shared" ref="G109:L109" si="41">G110</f>
        <v>68</v>
      </c>
      <c r="H109" s="8">
        <f t="shared" si="41"/>
        <v>64</v>
      </c>
      <c r="I109" s="90">
        <f t="shared" si="41"/>
        <v>60</v>
      </c>
      <c r="J109" s="9">
        <f t="shared" si="41"/>
        <v>190</v>
      </c>
      <c r="K109" s="8">
        <f t="shared" si="41"/>
        <v>160</v>
      </c>
      <c r="L109" s="10">
        <f t="shared" si="41"/>
        <v>210</v>
      </c>
    </row>
    <row r="110" spans="2:12" ht="12.75" customHeight="1" x14ac:dyDescent="0.25">
      <c r="B110" s="44">
        <v>20</v>
      </c>
      <c r="C110" s="41" t="s">
        <v>75</v>
      </c>
      <c r="D110" s="62">
        <f t="shared" si="16"/>
        <v>260</v>
      </c>
      <c r="E110" s="137" t="s">
        <v>147</v>
      </c>
      <c r="F110" s="8">
        <v>68</v>
      </c>
      <c r="G110" s="8">
        <v>68</v>
      </c>
      <c r="H110" s="8">
        <v>64</v>
      </c>
      <c r="I110" s="90">
        <v>60</v>
      </c>
      <c r="J110" s="9">
        <v>190</v>
      </c>
      <c r="K110" s="8">
        <v>160</v>
      </c>
      <c r="L110" s="10">
        <v>210</v>
      </c>
    </row>
    <row r="111" spans="2:12" hidden="1" x14ac:dyDescent="0.25">
      <c r="B111" s="44"/>
      <c r="C111" s="41"/>
      <c r="D111" s="62"/>
      <c r="E111" s="23"/>
      <c r="F111" s="8"/>
      <c r="G111" s="8"/>
      <c r="H111" s="8"/>
      <c r="I111" s="90"/>
      <c r="J111" s="9"/>
      <c r="K111" s="8"/>
      <c r="L111" s="10"/>
    </row>
    <row r="112" spans="2:12" ht="12.75" hidden="1" customHeight="1" x14ac:dyDescent="0.25">
      <c r="B112" s="44"/>
      <c r="C112" s="41"/>
      <c r="D112" s="62"/>
      <c r="E112" s="137"/>
      <c r="F112" s="8"/>
      <c r="G112" s="8"/>
      <c r="H112" s="8"/>
      <c r="I112" s="90"/>
      <c r="J112" s="9"/>
      <c r="K112" s="8"/>
      <c r="L112" s="10"/>
    </row>
    <row r="113" spans="2:12" x14ac:dyDescent="0.25">
      <c r="B113" s="43" t="s">
        <v>98</v>
      </c>
      <c r="C113" s="47" t="s">
        <v>97</v>
      </c>
      <c r="D113" s="61">
        <f t="shared" si="16"/>
        <v>584.45000000000005</v>
      </c>
      <c r="E113" s="18">
        <f>E114+E116</f>
        <v>0</v>
      </c>
      <c r="F113" s="18">
        <f>F114+F116</f>
        <v>543.45000000000005</v>
      </c>
      <c r="G113" s="18">
        <f t="shared" ref="G113:L113" si="42">G114+G116</f>
        <v>37</v>
      </c>
      <c r="H113" s="18">
        <f t="shared" si="42"/>
        <v>3</v>
      </c>
      <c r="I113" s="89">
        <f t="shared" si="42"/>
        <v>1</v>
      </c>
      <c r="J113" s="75">
        <f t="shared" si="42"/>
        <v>37</v>
      </c>
      <c r="K113" s="18">
        <f t="shared" si="42"/>
        <v>21</v>
      </c>
      <c r="L113" s="19">
        <f t="shared" si="42"/>
        <v>26</v>
      </c>
    </row>
    <row r="114" spans="2:12" x14ac:dyDescent="0.25">
      <c r="B114" s="43"/>
      <c r="C114" s="41" t="s">
        <v>73</v>
      </c>
      <c r="D114" s="62">
        <f t="shared" si="16"/>
        <v>70</v>
      </c>
      <c r="E114" s="23" t="str">
        <f t="shared" ref="E114:L114" si="43">E115</f>
        <v>0</v>
      </c>
      <c r="F114" s="8">
        <f t="shared" si="43"/>
        <v>29</v>
      </c>
      <c r="G114" s="8">
        <f t="shared" si="43"/>
        <v>37</v>
      </c>
      <c r="H114" s="8">
        <f t="shared" si="43"/>
        <v>3</v>
      </c>
      <c r="I114" s="90">
        <f t="shared" si="43"/>
        <v>1</v>
      </c>
      <c r="J114" s="9">
        <f t="shared" si="43"/>
        <v>37</v>
      </c>
      <c r="K114" s="8">
        <f t="shared" si="43"/>
        <v>21</v>
      </c>
      <c r="L114" s="10">
        <f t="shared" si="43"/>
        <v>26</v>
      </c>
    </row>
    <row r="115" spans="2:12" x14ac:dyDescent="0.25">
      <c r="B115" s="43">
        <v>20</v>
      </c>
      <c r="C115" s="41" t="s">
        <v>75</v>
      </c>
      <c r="D115" s="62">
        <f t="shared" si="16"/>
        <v>70</v>
      </c>
      <c r="E115" s="137" t="s">
        <v>147</v>
      </c>
      <c r="F115" s="8">
        <v>29</v>
      </c>
      <c r="G115" s="8">
        <v>37</v>
      </c>
      <c r="H115" s="8">
        <v>3</v>
      </c>
      <c r="I115" s="90">
        <v>1</v>
      </c>
      <c r="J115" s="9">
        <v>37</v>
      </c>
      <c r="K115" s="8">
        <v>21</v>
      </c>
      <c r="L115" s="10">
        <v>26</v>
      </c>
    </row>
    <row r="116" spans="2:12" x14ac:dyDescent="0.25">
      <c r="B116" s="44"/>
      <c r="C116" s="41" t="s">
        <v>77</v>
      </c>
      <c r="D116" s="62">
        <f t="shared" si="16"/>
        <v>514.45000000000005</v>
      </c>
      <c r="E116" s="23" t="str">
        <f>E117</f>
        <v>0</v>
      </c>
      <c r="F116" s="8">
        <f>F117</f>
        <v>514.45000000000005</v>
      </c>
      <c r="G116" s="8">
        <f t="shared" ref="G116:L116" si="44">G117</f>
        <v>0</v>
      </c>
      <c r="H116" s="8">
        <f t="shared" si="44"/>
        <v>0</v>
      </c>
      <c r="I116" s="90">
        <f t="shared" si="44"/>
        <v>0</v>
      </c>
      <c r="J116" s="9">
        <f t="shared" si="44"/>
        <v>0</v>
      </c>
      <c r="K116" s="8">
        <f t="shared" si="44"/>
        <v>0</v>
      </c>
      <c r="L116" s="10">
        <f t="shared" si="44"/>
        <v>0</v>
      </c>
    </row>
    <row r="117" spans="2:12" x14ac:dyDescent="0.25">
      <c r="B117" s="44">
        <v>70</v>
      </c>
      <c r="C117" s="41" t="s">
        <v>78</v>
      </c>
      <c r="D117" s="62">
        <f t="shared" si="16"/>
        <v>514.45000000000005</v>
      </c>
      <c r="E117" s="137" t="s">
        <v>147</v>
      </c>
      <c r="F117" s="8">
        <v>514.45000000000005</v>
      </c>
      <c r="G117" s="8">
        <v>0</v>
      </c>
      <c r="H117" s="8">
        <v>0</v>
      </c>
      <c r="I117" s="90">
        <v>0</v>
      </c>
      <c r="J117" s="9">
        <v>0</v>
      </c>
      <c r="K117" s="8">
        <v>0</v>
      </c>
      <c r="L117" s="10">
        <v>0</v>
      </c>
    </row>
    <row r="118" spans="2:12" x14ac:dyDescent="0.25">
      <c r="B118" s="43" t="s">
        <v>132</v>
      </c>
      <c r="C118" s="47" t="s">
        <v>129</v>
      </c>
      <c r="D118" s="61">
        <f t="shared" si="16"/>
        <v>70</v>
      </c>
      <c r="E118" s="18">
        <f>E119+E121</f>
        <v>0</v>
      </c>
      <c r="F118" s="18">
        <f>F119+F121</f>
        <v>18</v>
      </c>
      <c r="G118" s="18">
        <f t="shared" ref="G118:L118" si="45">G119+G121</f>
        <v>18</v>
      </c>
      <c r="H118" s="18">
        <f t="shared" si="45"/>
        <v>17</v>
      </c>
      <c r="I118" s="89">
        <f t="shared" si="45"/>
        <v>17</v>
      </c>
      <c r="J118" s="75">
        <f t="shared" si="45"/>
        <v>50</v>
      </c>
      <c r="K118" s="18">
        <f t="shared" si="45"/>
        <v>30</v>
      </c>
      <c r="L118" s="19">
        <f t="shared" si="45"/>
        <v>40</v>
      </c>
    </row>
    <row r="119" spans="2:12" x14ac:dyDescent="0.25">
      <c r="B119" s="43"/>
      <c r="C119" s="41" t="s">
        <v>73</v>
      </c>
      <c r="D119" s="62">
        <f t="shared" si="16"/>
        <v>70</v>
      </c>
      <c r="E119" s="23" t="str">
        <f>E120</f>
        <v>0</v>
      </c>
      <c r="F119" s="8">
        <f>F120</f>
        <v>18</v>
      </c>
      <c r="G119" s="8">
        <f t="shared" ref="G119:L119" si="46">G120</f>
        <v>18</v>
      </c>
      <c r="H119" s="8">
        <f t="shared" si="46"/>
        <v>17</v>
      </c>
      <c r="I119" s="90">
        <f t="shared" si="46"/>
        <v>17</v>
      </c>
      <c r="J119" s="9">
        <f t="shared" si="46"/>
        <v>50</v>
      </c>
      <c r="K119" s="8">
        <f t="shared" si="46"/>
        <v>30</v>
      </c>
      <c r="L119" s="10">
        <f t="shared" si="46"/>
        <v>40</v>
      </c>
    </row>
    <row r="120" spans="2:12" x14ac:dyDescent="0.25">
      <c r="B120" s="43">
        <v>20</v>
      </c>
      <c r="C120" s="41" t="s">
        <v>75</v>
      </c>
      <c r="D120" s="62">
        <f t="shared" si="16"/>
        <v>70</v>
      </c>
      <c r="E120" s="137" t="s">
        <v>147</v>
      </c>
      <c r="F120" s="8">
        <v>18</v>
      </c>
      <c r="G120" s="8">
        <v>18</v>
      </c>
      <c r="H120" s="8">
        <v>17</v>
      </c>
      <c r="I120" s="90">
        <v>17</v>
      </c>
      <c r="J120" s="9">
        <v>50</v>
      </c>
      <c r="K120" s="8">
        <v>30</v>
      </c>
      <c r="L120" s="10">
        <v>40</v>
      </c>
    </row>
    <row r="121" spans="2:12" hidden="1" x14ac:dyDescent="0.25">
      <c r="B121" s="44"/>
      <c r="C121" s="41" t="s">
        <v>77</v>
      </c>
      <c r="D121" s="62">
        <f t="shared" si="16"/>
        <v>0</v>
      </c>
      <c r="E121" s="137"/>
      <c r="F121" s="8">
        <f>F122</f>
        <v>0</v>
      </c>
      <c r="G121" s="8">
        <f t="shared" ref="G121:L121" si="47">G122</f>
        <v>0</v>
      </c>
      <c r="H121" s="8">
        <f t="shared" si="47"/>
        <v>0</v>
      </c>
      <c r="I121" s="90">
        <f t="shared" si="47"/>
        <v>0</v>
      </c>
      <c r="J121" s="9">
        <f t="shared" si="47"/>
        <v>0</v>
      </c>
      <c r="K121" s="8">
        <f t="shared" si="47"/>
        <v>0</v>
      </c>
      <c r="L121" s="10">
        <f t="shared" si="47"/>
        <v>0</v>
      </c>
    </row>
    <row r="122" spans="2:12" hidden="1" x14ac:dyDescent="0.25">
      <c r="B122" s="44">
        <v>70</v>
      </c>
      <c r="C122" s="41" t="s">
        <v>78</v>
      </c>
      <c r="D122" s="62">
        <f t="shared" si="16"/>
        <v>0</v>
      </c>
      <c r="E122" s="137"/>
      <c r="F122" s="8">
        <v>0</v>
      </c>
      <c r="G122" s="8">
        <v>0</v>
      </c>
      <c r="H122" s="8">
        <v>0</v>
      </c>
      <c r="I122" s="90">
        <v>0</v>
      </c>
      <c r="J122" s="9">
        <v>0</v>
      </c>
      <c r="K122" s="8">
        <v>0</v>
      </c>
      <c r="L122" s="10">
        <v>0</v>
      </c>
    </row>
    <row r="123" spans="2:12" x14ac:dyDescent="0.25">
      <c r="B123" s="113" t="s">
        <v>131</v>
      </c>
      <c r="C123" s="47" t="s">
        <v>130</v>
      </c>
      <c r="D123" s="61">
        <f t="shared" si="16"/>
        <v>20</v>
      </c>
      <c r="E123" s="145" t="str">
        <f>E124</f>
        <v>0</v>
      </c>
      <c r="F123" s="18">
        <f>F124</f>
        <v>14</v>
      </c>
      <c r="G123" s="18">
        <f t="shared" ref="G123:L124" si="48">G124</f>
        <v>4</v>
      </c>
      <c r="H123" s="18">
        <f t="shared" si="48"/>
        <v>2</v>
      </c>
      <c r="I123" s="89">
        <f t="shared" si="48"/>
        <v>0</v>
      </c>
      <c r="J123" s="75">
        <f t="shared" si="48"/>
        <v>20</v>
      </c>
      <c r="K123" s="18">
        <f t="shared" si="48"/>
        <v>15</v>
      </c>
      <c r="L123" s="19">
        <f t="shared" si="48"/>
        <v>15</v>
      </c>
    </row>
    <row r="124" spans="2:12" x14ac:dyDescent="0.25">
      <c r="B124" s="44"/>
      <c r="C124" s="41" t="s">
        <v>73</v>
      </c>
      <c r="D124" s="62">
        <f t="shared" si="16"/>
        <v>20</v>
      </c>
      <c r="E124" s="23" t="str">
        <f>E125</f>
        <v>0</v>
      </c>
      <c r="F124" s="23">
        <f t="shared" ref="F124" si="49">F125</f>
        <v>14</v>
      </c>
      <c r="G124" s="23">
        <f t="shared" si="48"/>
        <v>4</v>
      </c>
      <c r="H124" s="23">
        <f t="shared" si="48"/>
        <v>2</v>
      </c>
      <c r="I124" s="92">
        <f t="shared" si="48"/>
        <v>0</v>
      </c>
      <c r="J124" s="76">
        <f t="shared" si="48"/>
        <v>20</v>
      </c>
      <c r="K124" s="23">
        <f t="shared" si="48"/>
        <v>15</v>
      </c>
      <c r="L124" s="157">
        <f t="shared" si="48"/>
        <v>15</v>
      </c>
    </row>
    <row r="125" spans="2:12" x14ac:dyDescent="0.25">
      <c r="B125" s="44">
        <v>20</v>
      </c>
      <c r="C125" s="41" t="s">
        <v>128</v>
      </c>
      <c r="D125" s="62">
        <f t="shared" si="16"/>
        <v>20</v>
      </c>
      <c r="E125" s="137" t="s">
        <v>147</v>
      </c>
      <c r="F125" s="8">
        <v>14</v>
      </c>
      <c r="G125" s="8">
        <v>4</v>
      </c>
      <c r="H125" s="8">
        <v>2</v>
      </c>
      <c r="I125" s="90">
        <v>0</v>
      </c>
      <c r="J125" s="9">
        <v>20</v>
      </c>
      <c r="K125" s="8">
        <v>15</v>
      </c>
      <c r="L125" s="10">
        <v>15</v>
      </c>
    </row>
    <row r="126" spans="2:12" hidden="1" x14ac:dyDescent="0.25">
      <c r="B126" s="113"/>
      <c r="C126" s="47"/>
      <c r="D126" s="61"/>
      <c r="E126" s="145"/>
      <c r="F126" s="18"/>
      <c r="G126" s="18"/>
      <c r="H126" s="18"/>
      <c r="I126" s="89"/>
      <c r="J126" s="75"/>
      <c r="K126" s="18"/>
      <c r="L126" s="19"/>
    </row>
    <row r="127" spans="2:12" hidden="1" x14ac:dyDescent="0.25">
      <c r="B127" s="44"/>
      <c r="C127" s="41"/>
      <c r="D127" s="62"/>
      <c r="E127" s="23"/>
      <c r="F127" s="8"/>
      <c r="G127" s="8"/>
      <c r="H127" s="8"/>
      <c r="I127" s="90"/>
      <c r="J127" s="9"/>
      <c r="K127" s="8"/>
      <c r="L127" s="10"/>
    </row>
    <row r="128" spans="2:12" hidden="1" x14ac:dyDescent="0.25">
      <c r="B128" s="44"/>
      <c r="C128" s="41"/>
      <c r="D128" s="62"/>
      <c r="E128" s="137"/>
      <c r="F128" s="8"/>
      <c r="G128" s="8"/>
      <c r="H128" s="8"/>
      <c r="I128" s="90"/>
      <c r="J128" s="9"/>
      <c r="K128" s="8"/>
      <c r="L128" s="10"/>
    </row>
    <row r="129" spans="2:12" x14ac:dyDescent="0.25">
      <c r="B129" s="43" t="s">
        <v>121</v>
      </c>
      <c r="C129" s="47" t="s">
        <v>119</v>
      </c>
      <c r="D129" s="61">
        <f t="shared" ref="D129:D140" si="50">F129+G129+H129+I129</f>
        <v>10</v>
      </c>
      <c r="E129" s="145" t="str">
        <f>E130</f>
        <v>0</v>
      </c>
      <c r="F129" s="18">
        <f>F130</f>
        <v>2</v>
      </c>
      <c r="G129" s="18">
        <f t="shared" ref="G129:L130" si="51">G130</f>
        <v>4</v>
      </c>
      <c r="H129" s="18">
        <f t="shared" si="51"/>
        <v>4</v>
      </c>
      <c r="I129" s="89">
        <f t="shared" si="51"/>
        <v>0</v>
      </c>
      <c r="J129" s="75">
        <f t="shared" si="51"/>
        <v>10</v>
      </c>
      <c r="K129" s="18">
        <f t="shared" si="51"/>
        <v>10</v>
      </c>
      <c r="L129" s="19">
        <f t="shared" si="51"/>
        <v>10</v>
      </c>
    </row>
    <row r="130" spans="2:12" x14ac:dyDescent="0.25">
      <c r="B130" s="44"/>
      <c r="C130" s="41" t="s">
        <v>73</v>
      </c>
      <c r="D130" s="62">
        <f t="shared" si="50"/>
        <v>10</v>
      </c>
      <c r="E130" s="23" t="str">
        <f>E131</f>
        <v>0</v>
      </c>
      <c r="F130" s="8">
        <f>F131</f>
        <v>2</v>
      </c>
      <c r="G130" s="8">
        <f t="shared" si="51"/>
        <v>4</v>
      </c>
      <c r="H130" s="8">
        <f t="shared" si="51"/>
        <v>4</v>
      </c>
      <c r="I130" s="90">
        <f t="shared" si="51"/>
        <v>0</v>
      </c>
      <c r="J130" s="9">
        <f t="shared" si="51"/>
        <v>10</v>
      </c>
      <c r="K130" s="8">
        <f t="shared" si="51"/>
        <v>10</v>
      </c>
      <c r="L130" s="10">
        <f t="shared" si="51"/>
        <v>10</v>
      </c>
    </row>
    <row r="131" spans="2:12" x14ac:dyDescent="0.25">
      <c r="B131" s="44">
        <v>20</v>
      </c>
      <c r="C131" s="41" t="s">
        <v>120</v>
      </c>
      <c r="D131" s="62">
        <f t="shared" si="50"/>
        <v>10</v>
      </c>
      <c r="E131" s="137" t="s">
        <v>147</v>
      </c>
      <c r="F131" s="8">
        <v>2</v>
      </c>
      <c r="G131" s="8">
        <v>4</v>
      </c>
      <c r="H131" s="8">
        <v>4</v>
      </c>
      <c r="I131" s="90">
        <v>0</v>
      </c>
      <c r="J131" s="9">
        <v>10</v>
      </c>
      <c r="K131" s="8">
        <v>10</v>
      </c>
      <c r="L131" s="10">
        <v>10</v>
      </c>
    </row>
    <row r="132" spans="2:12" x14ac:dyDescent="0.25">
      <c r="B132" s="45" t="s">
        <v>100</v>
      </c>
      <c r="C132" s="47" t="s">
        <v>99</v>
      </c>
      <c r="D132" s="61">
        <f t="shared" si="50"/>
        <v>6501</v>
      </c>
      <c r="E132" s="18">
        <f t="shared" ref="E132:L132" si="52">E133+E136</f>
        <v>0</v>
      </c>
      <c r="F132" s="18">
        <f t="shared" si="52"/>
        <v>6336</v>
      </c>
      <c r="G132" s="18">
        <f t="shared" si="52"/>
        <v>55</v>
      </c>
      <c r="H132" s="18">
        <f t="shared" si="52"/>
        <v>55</v>
      </c>
      <c r="I132" s="89">
        <f t="shared" si="52"/>
        <v>55</v>
      </c>
      <c r="J132" s="75">
        <f t="shared" si="52"/>
        <v>110</v>
      </c>
      <c r="K132" s="18">
        <f t="shared" si="52"/>
        <v>0</v>
      </c>
      <c r="L132" s="19">
        <f t="shared" si="52"/>
        <v>0</v>
      </c>
    </row>
    <row r="133" spans="2:12" x14ac:dyDescent="0.25">
      <c r="B133" s="44"/>
      <c r="C133" s="41" t="s">
        <v>73</v>
      </c>
      <c r="D133" s="62">
        <f t="shared" si="50"/>
        <v>4172</v>
      </c>
      <c r="E133" s="8">
        <f t="shared" ref="E133:L133" si="53">E134+E135</f>
        <v>0</v>
      </c>
      <c r="F133" s="8">
        <f t="shared" si="53"/>
        <v>4007</v>
      </c>
      <c r="G133" s="8">
        <f t="shared" si="53"/>
        <v>55</v>
      </c>
      <c r="H133" s="8">
        <f t="shared" si="53"/>
        <v>55</v>
      </c>
      <c r="I133" s="90">
        <f t="shared" si="53"/>
        <v>55</v>
      </c>
      <c r="J133" s="9">
        <f t="shared" si="53"/>
        <v>110</v>
      </c>
      <c r="K133" s="8">
        <f t="shared" si="53"/>
        <v>0</v>
      </c>
      <c r="L133" s="10">
        <f t="shared" si="53"/>
        <v>0</v>
      </c>
    </row>
    <row r="134" spans="2:12" ht="12.75" customHeight="1" x14ac:dyDescent="0.25">
      <c r="B134" s="44">
        <v>20</v>
      </c>
      <c r="C134" s="41" t="s">
        <v>75</v>
      </c>
      <c r="D134" s="62">
        <f t="shared" si="50"/>
        <v>4172</v>
      </c>
      <c r="E134" s="137" t="s">
        <v>147</v>
      </c>
      <c r="F134" s="8">
        <v>4007</v>
      </c>
      <c r="G134" s="8">
        <v>55</v>
      </c>
      <c r="H134" s="8">
        <v>55</v>
      </c>
      <c r="I134" s="90">
        <v>55</v>
      </c>
      <c r="J134" s="9">
        <v>110</v>
      </c>
      <c r="K134" s="8">
        <v>0</v>
      </c>
      <c r="L134" s="10">
        <v>0</v>
      </c>
    </row>
    <row r="135" spans="2:12" ht="12.75" hidden="1" customHeight="1" x14ac:dyDescent="0.25">
      <c r="B135" s="44">
        <v>81</v>
      </c>
      <c r="C135" s="41" t="s">
        <v>112</v>
      </c>
      <c r="D135" s="62">
        <f t="shared" si="50"/>
        <v>0</v>
      </c>
      <c r="E135" s="137"/>
      <c r="F135" s="8">
        <v>0</v>
      </c>
      <c r="G135" s="8">
        <v>0</v>
      </c>
      <c r="H135" s="8">
        <v>0</v>
      </c>
      <c r="I135" s="90">
        <v>0</v>
      </c>
      <c r="J135" s="9">
        <v>0</v>
      </c>
      <c r="K135" s="8">
        <v>0</v>
      </c>
      <c r="L135" s="10">
        <v>0</v>
      </c>
    </row>
    <row r="136" spans="2:12" x14ac:dyDescent="0.25">
      <c r="B136" s="44"/>
      <c r="C136" s="41" t="s">
        <v>77</v>
      </c>
      <c r="D136" s="62">
        <f t="shared" si="50"/>
        <v>2329</v>
      </c>
      <c r="E136" s="23" t="str">
        <f t="shared" ref="E136:L136" si="54">E137</f>
        <v>0</v>
      </c>
      <c r="F136" s="23">
        <f t="shared" si="54"/>
        <v>2329</v>
      </c>
      <c r="G136" s="23">
        <f t="shared" si="54"/>
        <v>0</v>
      </c>
      <c r="H136" s="23">
        <f t="shared" si="54"/>
        <v>0</v>
      </c>
      <c r="I136" s="92">
        <f t="shared" si="54"/>
        <v>0</v>
      </c>
      <c r="J136" s="76">
        <f t="shared" si="54"/>
        <v>0</v>
      </c>
      <c r="K136" s="23">
        <f t="shared" si="54"/>
        <v>0</v>
      </c>
      <c r="L136" s="157">
        <f t="shared" si="54"/>
        <v>0</v>
      </c>
    </row>
    <row r="137" spans="2:12" x14ac:dyDescent="0.25">
      <c r="B137" s="46">
        <v>70</v>
      </c>
      <c r="C137" s="60" t="s">
        <v>78</v>
      </c>
      <c r="D137" s="63">
        <f t="shared" si="50"/>
        <v>2329</v>
      </c>
      <c r="E137" s="139" t="s">
        <v>147</v>
      </c>
      <c r="F137" s="12">
        <v>2329</v>
      </c>
      <c r="G137" s="12">
        <v>0</v>
      </c>
      <c r="H137" s="12">
        <v>0</v>
      </c>
      <c r="I137" s="95">
        <v>0</v>
      </c>
      <c r="J137" s="11">
        <v>0</v>
      </c>
      <c r="K137" s="12">
        <v>0</v>
      </c>
      <c r="L137" s="13">
        <v>0</v>
      </c>
    </row>
    <row r="138" spans="2:12" hidden="1" x14ac:dyDescent="0.25">
      <c r="B138" s="64" t="s">
        <v>108</v>
      </c>
      <c r="C138" s="83" t="s">
        <v>110</v>
      </c>
      <c r="D138" s="14">
        <f t="shared" si="50"/>
        <v>0</v>
      </c>
      <c r="E138" s="14"/>
      <c r="F138" s="15">
        <f>F139</f>
        <v>0</v>
      </c>
      <c r="G138" s="15">
        <f t="shared" ref="G138:I139" si="55">G139</f>
        <v>0</v>
      </c>
      <c r="H138" s="15">
        <f t="shared" si="55"/>
        <v>0</v>
      </c>
      <c r="I138" s="96">
        <f t="shared" si="55"/>
        <v>0</v>
      </c>
      <c r="J138" s="84"/>
      <c r="K138" s="2"/>
      <c r="L138" s="110"/>
    </row>
    <row r="139" spans="2:12" hidden="1" x14ac:dyDescent="0.25">
      <c r="B139" s="41"/>
      <c r="C139" s="9" t="s">
        <v>77</v>
      </c>
      <c r="D139" s="7">
        <f t="shared" si="50"/>
        <v>0</v>
      </c>
      <c r="E139" s="14"/>
      <c r="F139" s="8">
        <f>F140</f>
        <v>0</v>
      </c>
      <c r="G139" s="8">
        <f t="shared" si="55"/>
        <v>0</v>
      </c>
      <c r="H139" s="8">
        <f t="shared" si="55"/>
        <v>0</v>
      </c>
      <c r="I139" s="90">
        <f t="shared" si="55"/>
        <v>0</v>
      </c>
      <c r="J139" s="84"/>
      <c r="K139" s="2"/>
      <c r="L139" s="110"/>
    </row>
    <row r="140" spans="2:12" hidden="1" x14ac:dyDescent="0.25">
      <c r="B140" s="82">
        <v>56</v>
      </c>
      <c r="C140" s="79" t="s">
        <v>109</v>
      </c>
      <c r="D140" s="81">
        <f t="shared" si="50"/>
        <v>0</v>
      </c>
      <c r="E140" s="141"/>
      <c r="F140" s="80">
        <v>0</v>
      </c>
      <c r="G140" s="80">
        <v>0</v>
      </c>
      <c r="H140" s="80">
        <v>0</v>
      </c>
      <c r="I140" s="97">
        <v>0</v>
      </c>
      <c r="J140" s="84"/>
      <c r="K140" s="2"/>
      <c r="L140" s="110"/>
    </row>
    <row r="141" spans="2:12" x14ac:dyDescent="0.25">
      <c r="B141" s="122">
        <v>98</v>
      </c>
      <c r="C141" s="125" t="s">
        <v>143</v>
      </c>
      <c r="D141" s="128">
        <f t="shared" ref="D141:L142" si="56">D8-D54</f>
        <v>-6290.4500000000007</v>
      </c>
      <c r="E141" s="147">
        <v>0</v>
      </c>
      <c r="F141" s="129">
        <f t="shared" si="56"/>
        <v>-6290.4500000000007</v>
      </c>
      <c r="G141" s="147">
        <f t="shared" si="56"/>
        <v>0</v>
      </c>
      <c r="H141" s="147">
        <f t="shared" si="56"/>
        <v>0</v>
      </c>
      <c r="I141" s="160">
        <f t="shared" si="56"/>
        <v>0</v>
      </c>
      <c r="J141" s="161">
        <f t="shared" si="56"/>
        <v>0</v>
      </c>
      <c r="K141" s="147">
        <f t="shared" si="56"/>
        <v>0</v>
      </c>
      <c r="L141" s="162">
        <f t="shared" si="56"/>
        <v>0</v>
      </c>
    </row>
    <row r="142" spans="2:12" x14ac:dyDescent="0.25">
      <c r="B142" s="123"/>
      <c r="C142" s="126" t="s">
        <v>144</v>
      </c>
      <c r="D142" s="130">
        <f>D9-D55</f>
        <v>-3922</v>
      </c>
      <c r="E142" s="121">
        <f t="shared" si="56"/>
        <v>0</v>
      </c>
      <c r="F142" s="121">
        <f t="shared" si="56"/>
        <v>-3922</v>
      </c>
      <c r="G142" s="121">
        <f t="shared" si="56"/>
        <v>0</v>
      </c>
      <c r="H142" s="121">
        <f t="shared" si="56"/>
        <v>0</v>
      </c>
      <c r="I142" s="154">
        <f t="shared" si="56"/>
        <v>0</v>
      </c>
      <c r="J142" s="130">
        <f t="shared" si="56"/>
        <v>0</v>
      </c>
      <c r="K142" s="121">
        <f t="shared" si="56"/>
        <v>0</v>
      </c>
      <c r="L142" s="131">
        <f t="shared" si="56"/>
        <v>0</v>
      </c>
    </row>
    <row r="143" spans="2:12" x14ac:dyDescent="0.25">
      <c r="B143" s="124"/>
      <c r="C143" s="127" t="s">
        <v>145</v>
      </c>
      <c r="D143" s="132">
        <f>D50-D59</f>
        <v>-2368.4499999999998</v>
      </c>
      <c r="E143" s="133" t="s">
        <v>147</v>
      </c>
      <c r="F143" s="133">
        <f t="shared" ref="F143:L143" si="57">F50-F59</f>
        <v>-2368.4499999999998</v>
      </c>
      <c r="G143" s="133">
        <f t="shared" si="57"/>
        <v>0</v>
      </c>
      <c r="H143" s="133">
        <f t="shared" si="57"/>
        <v>0</v>
      </c>
      <c r="I143" s="155">
        <f t="shared" si="57"/>
        <v>0</v>
      </c>
      <c r="J143" s="132">
        <f t="shared" si="57"/>
        <v>0</v>
      </c>
      <c r="K143" s="133">
        <f t="shared" si="57"/>
        <v>0</v>
      </c>
      <c r="L143" s="134">
        <f t="shared" si="57"/>
        <v>0</v>
      </c>
    </row>
    <row r="144" spans="2:12" x14ac:dyDescent="0.25">
      <c r="B144" s="6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6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6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6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6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6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6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6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6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6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6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6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6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6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6"/>
    </row>
    <row r="159" spans="2:12" x14ac:dyDescent="0.25">
      <c r="B159" s="6"/>
    </row>
    <row r="160" spans="2:1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</sheetData>
  <mergeCells count="1">
    <mergeCell ref="C53:D53"/>
  </mergeCells>
  <pageMargins left="0.5" right="0" top="0.75" bottom="1" header="0" footer="0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C29" sqref="C29"/>
    </sheetView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8</vt:i4>
      </vt:variant>
      <vt:variant>
        <vt:lpstr>Zone denumite</vt:lpstr>
      </vt:variant>
      <vt:variant>
        <vt:i4>6</vt:i4>
      </vt:variant>
    </vt:vector>
  </HeadingPairs>
  <TitlesOfParts>
    <vt:vector size="14" baseType="lpstr">
      <vt:lpstr>03</vt:lpstr>
      <vt:lpstr>02</vt:lpstr>
      <vt:lpstr>01</vt:lpstr>
      <vt:lpstr>2024</vt:lpstr>
      <vt:lpstr>2023</vt:lpstr>
      <vt:lpstr>2022</vt:lpstr>
      <vt:lpstr>Foaie2</vt:lpstr>
      <vt:lpstr>Foaie3</vt:lpstr>
      <vt:lpstr>'01'!Imprimare_titluri</vt:lpstr>
      <vt:lpstr>'02'!Imprimare_titluri</vt:lpstr>
      <vt:lpstr>'03'!Imprimare_titluri</vt:lpstr>
      <vt:lpstr>'2022'!Imprimare_titluri</vt:lpstr>
      <vt:lpstr>'2023'!Imprimare_titluri</vt:lpstr>
      <vt:lpstr>'2024'!Imprimare_titluri</vt:lpstr>
    </vt:vector>
  </TitlesOfParts>
  <Company>student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</dc:creator>
  <cp:lastModifiedBy>PC</cp:lastModifiedBy>
  <cp:lastPrinted>2024-08-26T11:50:59Z</cp:lastPrinted>
  <dcterms:created xsi:type="dcterms:W3CDTF">2011-02-15T14:09:00Z</dcterms:created>
  <dcterms:modified xsi:type="dcterms:W3CDTF">2024-08-26T11:51:02Z</dcterms:modified>
</cp:coreProperties>
</file>