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Anex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H67" i="1" s="1"/>
  <c r="J19" i="1"/>
  <c r="J20" i="1"/>
  <c r="G45" i="1"/>
  <c r="H14" i="1"/>
  <c r="L15" i="1"/>
  <c r="M15" i="1"/>
  <c r="M18" i="1"/>
  <c r="L21" i="1"/>
  <c r="M21" i="1"/>
  <c r="L22" i="1"/>
  <c r="M22" i="1"/>
  <c r="L25" i="1"/>
  <c r="M25" i="1"/>
  <c r="L30" i="1"/>
  <c r="M30" i="1"/>
  <c r="L31" i="1"/>
  <c r="M31" i="1"/>
  <c r="L32" i="1"/>
  <c r="M32" i="1"/>
  <c r="L34" i="1"/>
  <c r="M34" i="1"/>
  <c r="L64" i="1"/>
  <c r="M64" i="1"/>
  <c r="L65" i="1"/>
  <c r="M65" i="1"/>
  <c r="I15" i="1"/>
  <c r="I21" i="1"/>
  <c r="I22" i="1"/>
  <c r="I25" i="1"/>
  <c r="I30" i="1"/>
  <c r="I31" i="1"/>
  <c r="I32" i="1"/>
  <c r="I34" i="1"/>
  <c r="I64" i="1"/>
  <c r="I65" i="1"/>
  <c r="K14" i="1"/>
  <c r="J66" i="1"/>
  <c r="H27" i="1"/>
  <c r="J27" i="1"/>
  <c r="K27" i="1"/>
  <c r="H47" i="1"/>
  <c r="J47" i="1"/>
  <c r="K47" i="1"/>
  <c r="K51" i="1" s="1"/>
  <c r="H53" i="1"/>
  <c r="J53" i="1"/>
  <c r="K53" i="1"/>
  <c r="H60" i="1"/>
  <c r="H59" i="1" s="1"/>
  <c r="J60" i="1"/>
  <c r="J59" i="1" s="1"/>
  <c r="K60" i="1"/>
  <c r="K59" i="1" s="1"/>
  <c r="H68" i="1"/>
  <c r="H69" i="1" s="1"/>
  <c r="J68" i="1"/>
  <c r="J69" i="1" s="1"/>
  <c r="K68" i="1"/>
  <c r="K69" i="1" s="1"/>
  <c r="G68" i="1"/>
  <c r="G69" i="1" s="1"/>
  <c r="G60" i="1"/>
  <c r="G53" i="1"/>
  <c r="G47" i="1"/>
  <c r="G51" i="1" s="1"/>
  <c r="G27" i="1"/>
  <c r="G66" i="1"/>
  <c r="G67" i="1" s="1"/>
  <c r="G14" i="1"/>
  <c r="J51" i="1" l="1"/>
  <c r="I24" i="1"/>
  <c r="L66" i="1"/>
  <c r="J67" i="1"/>
  <c r="M24" i="1"/>
  <c r="G59" i="1"/>
  <c r="H51" i="1"/>
  <c r="L24" i="1"/>
  <c r="K66" i="1"/>
  <c r="M14" i="1"/>
  <c r="I14" i="1"/>
  <c r="M19" i="1"/>
  <c r="M69" i="1"/>
  <c r="M68" i="1"/>
  <c r="L69" i="1"/>
  <c r="I67" i="1"/>
  <c r="I68" i="1"/>
  <c r="I69" i="1"/>
  <c r="L68" i="1"/>
  <c r="L14" i="1"/>
  <c r="I66" i="1"/>
  <c r="K33" i="1"/>
  <c r="K71" i="1"/>
  <c r="J33" i="1" l="1"/>
  <c r="J39" i="1" s="1"/>
  <c r="J45" i="1" s="1"/>
  <c r="M23" i="1"/>
  <c r="M20" i="1"/>
  <c r="L67" i="1"/>
  <c r="K67" i="1"/>
  <c r="M67" i="1" s="1"/>
  <c r="M66" i="1"/>
  <c r="K39" i="1"/>
  <c r="K45" i="1" s="1"/>
  <c r="J71" i="1"/>
  <c r="L23" i="1"/>
  <c r="I23" i="1"/>
  <c r="G39" i="1"/>
  <c r="G71" i="1"/>
  <c r="M33" i="1" l="1"/>
  <c r="M45" i="1"/>
  <c r="M39" i="1"/>
  <c r="I20" i="1"/>
  <c r="L20" i="1"/>
  <c r="L19" i="1" l="1"/>
  <c r="I19" i="1"/>
  <c r="H71" i="1"/>
  <c r="H33" i="1"/>
  <c r="I33" i="1" l="1"/>
  <c r="L33" i="1"/>
  <c r="H39" i="1"/>
  <c r="H45" i="1" s="1"/>
  <c r="L39" i="1" l="1"/>
  <c r="I39" i="1"/>
  <c r="I45" i="1" s="1"/>
  <c r="L45" i="1" l="1"/>
</calcChain>
</file>

<file path=xl/sharedStrings.xml><?xml version="1.0" encoding="utf-8"?>
<sst xmlns="http://schemas.openxmlformats.org/spreadsheetml/2006/main" count="114" uniqueCount="102">
  <si>
    <t>mii lei</t>
  </si>
  <si>
    <t>INDICATORI</t>
  </si>
  <si>
    <t>Nr. rd.</t>
  </si>
  <si>
    <t>%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</si>
  <si>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</si>
  <si>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</si>
  <si>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</si>
  <si>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</si>
  <si>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</si>
  <si>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</si>
  <si>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</si>
  <si>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</si>
  <si>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</si>
  <si>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</si>
  <si>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</si>
  <si>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</si>
  <si>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</si>
  <si>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</si>
  <si>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</si>
  <si>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</si>
  <si>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</si>
  <si>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</si>
  <si>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</si>
  <si>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</si>
  <si>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</si>
  <si>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</si>
  <si>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</si>
  <si>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</si>
  <si>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</si>
  <si>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</si>
  <si>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</si>
  <si>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</si>
  <si>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</si>
  <si>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</si>
  <si>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</si>
  <si>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</si>
  <si>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</si>
  <si>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</si>
  <si>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</si>
  <si>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</si>
  <si>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</si>
  <si>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</si>
  <si>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</si>
  <si>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</si>
  <si>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</si>
  <si>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</si>
  <si>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</si>
  <si>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</si>
  <si>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</si>
  <si>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</si>
  <si>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</si>
  <si>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</si>
  <si>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</si>
  <si>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</si>
  <si>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</si>
  <si>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</si>
  <si>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</si>
  <si>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</si>
  <si>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</si>
  <si>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</si>
  <si>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</si>
  <si>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</si>
  <si>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</si>
  <si>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</si>
  <si>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</si>
  <si>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</si>
  <si>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</si>
  <si>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</si>
  <si>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</si>
  <si>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</si>
  <si>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</si>
  <si>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</si>
  <si>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</si>
  <si>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</si>
  <si>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</si>
  <si>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</si>
  <si>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</si>
  <si>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</si>
  <si>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</si>
  <si>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</si>
  <si>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</si>
  <si>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</si>
  <si>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</si>
  <si>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</si>
  <si>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</si>
  <si>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</si>
  <si>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</si>
  <si>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</si>
  <si>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</si>
  <si>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r>
      <t>*)</t>
    </r>
    <r>
      <rPr>
        <sz val="13"/>
        <color rgb="FF444444"/>
        <rFont val="Calibri"/>
        <family val="2"/>
        <scheme val="minor"/>
      </rPr>
      <t> Rd. 52 = Rd. 151 din Anexa de fundamentare nr. 2</t>
    </r>
  </si>
  <si>
    <r>
      <t>**)</t>
    </r>
    <r>
      <rPr>
        <sz val="13"/>
        <color rgb="FF444444"/>
        <rFont val="Calibri"/>
        <family val="2"/>
        <scheme val="minor"/>
      </rPr>
      <t> Rd. 53 = Rd. 152 din Anexa de fundamentare nr. 2</t>
    </r>
  </si>
  <si>
    <t>9 = 7/5</t>
  </si>
  <si>
    <t>10= 8/7</t>
  </si>
  <si>
    <t>6= 5/4</t>
  </si>
  <si>
    <t xml:space="preserve">                     BUGETUL DE VENITURI SI CHELTUIELI</t>
  </si>
  <si>
    <t xml:space="preserve">                Anexa nr. 1</t>
  </si>
  <si>
    <t>x</t>
  </si>
  <si>
    <t>Estimări an 2023</t>
  </si>
  <si>
    <t xml:space="preserve">          PE ANUL 2022</t>
  </si>
  <si>
    <t>Realizat/ Preliminat an precedent 2021</t>
  </si>
  <si>
    <t>Propuneri an curent 2022</t>
  </si>
  <si>
    <t>Estimări 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</si>
</sst>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3"/>
      <color rgb="FF222222"/>
      <name val="Calibri"/>
      <family val="2"/>
      <scheme val="minor"/>
    </font>
    <font>
      <sz val="13"/>
      <color rgb="FF44444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workbookViewId="0">
      <selection activeCell="E77" sqref="E77:K79"/>
    </sheetView>
  </sheetViews>
  <sheetFormatPr defaultRowHeight="15" x14ac:dyDescent="0.25"/>
  <cols>
    <col min="1" max="1" width="3.7109375" style="1" customWidth="1"/>
    <col min="2" max="2" width="3.140625" style="1" customWidth="1"/>
    <col min="3" max="3" width="3" style="1" customWidth="1"/>
    <col min="4" max="4" width="2.85546875" style="1" customWidth="1"/>
    <col min="5" max="5" width="21.140625" style="1" customWidth="1"/>
    <col min="6" max="6" width="3.42578125" style="1" customWidth="1"/>
    <col min="7" max="7" width="12.7109375" style="1" customWidth="1"/>
    <col min="8" max="8" width="12.5703125" style="1" customWidth="1"/>
    <col min="9" max="9" width="7.7109375" style="1" bestFit="1" customWidth="1"/>
    <col min="10" max="10" width="10.42578125" style="1" customWidth="1"/>
    <col min="11" max="11" width="12.5703125" style="1" customWidth="1"/>
    <col min="12" max="12" width="7.42578125" style="1" customWidth="1"/>
    <col min="13" max="13" width="3.85546875" style="1" customWidth="1"/>
    <col min="14" max="16384" width="9.140625" style="1"/>
  </cols>
  <sheetData>
    <row r="1" spans="1:13" x14ac:dyDescent="0.25">
      <c r="K1" s="1" t="s">
        <v>95</v>
      </c>
    </row>
    <row r="2" spans="1:13" ht="15.75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13" ht="16.5" customHeight="1" x14ac:dyDescent="0.25">
      <c r="A4" s="13"/>
      <c r="B4" s="13"/>
      <c r="C4" s="13"/>
      <c r="D4" s="13"/>
      <c r="E4" s="13"/>
      <c r="F4" s="13"/>
      <c r="G4" s="13"/>
      <c r="H4" s="13"/>
      <c r="I4" s="13"/>
    </row>
    <row r="7" spans="1:13" ht="18.75" customHeight="1" x14ac:dyDescent="0.25">
      <c r="E7" s="3" t="s">
        <v>94</v>
      </c>
    </row>
    <row r="8" spans="1:13" ht="16.5" customHeight="1" x14ac:dyDescent="0.25">
      <c r="G8" s="4" t="s">
        <v>98</v>
      </c>
    </row>
    <row r="9" spans="1:13" x14ac:dyDescent="0.25">
      <c r="G9" s="5"/>
    </row>
    <row r="10" spans="1:13" ht="15.75" thickBot="1" x14ac:dyDescent="0.3">
      <c r="L10" s="1" t="s">
        <v>0</v>
      </c>
    </row>
    <row r="11" spans="1:13" ht="15.75" customHeight="1" thickBot="1" x14ac:dyDescent="0.3">
      <c r="A11" s="21"/>
      <c r="B11" s="22"/>
      <c r="C11" s="23"/>
      <c r="D11" s="21" t="s">
        <v>1</v>
      </c>
      <c r="E11" s="23"/>
      <c r="F11" s="16" t="s">
        <v>2</v>
      </c>
      <c r="G11" s="16" t="s">
        <v>99</v>
      </c>
      <c r="H11" s="16" t="s">
        <v>100</v>
      </c>
      <c r="I11" s="16" t="s">
        <v>3</v>
      </c>
      <c r="J11" s="16" t="s">
        <v>97</v>
      </c>
      <c r="K11" s="16" t="s">
        <v>101</v>
      </c>
      <c r="L11" s="20" t="s">
        <v>3</v>
      </c>
      <c r="M11" s="15"/>
    </row>
    <row r="12" spans="1:13" ht="43.5" customHeight="1" thickBot="1" x14ac:dyDescent="0.3">
      <c r="A12" s="24"/>
      <c r="B12" s="25"/>
      <c r="C12" s="26"/>
      <c r="D12" s="24"/>
      <c r="E12" s="26"/>
      <c r="F12" s="17"/>
      <c r="G12" s="17"/>
      <c r="H12" s="17"/>
      <c r="I12" s="17"/>
      <c r="J12" s="17"/>
      <c r="K12" s="17"/>
      <c r="L12" s="2" t="s">
        <v>91</v>
      </c>
      <c r="M12" s="2" t="s">
        <v>92</v>
      </c>
    </row>
    <row r="13" spans="1:13" ht="31.5" customHeight="1" thickBot="1" x14ac:dyDescent="0.3">
      <c r="A13" s="2">
        <v>0</v>
      </c>
      <c r="B13" s="20">
        <v>1</v>
      </c>
      <c r="C13" s="15"/>
      <c r="D13" s="20">
        <v>2</v>
      </c>
      <c r="E13" s="15"/>
      <c r="F13" s="2">
        <v>3</v>
      </c>
      <c r="G13" s="2">
        <v>4</v>
      </c>
      <c r="H13" s="2">
        <v>5</v>
      </c>
      <c r="I13" s="2" t="s">
        <v>93</v>
      </c>
      <c r="J13" s="2">
        <v>7</v>
      </c>
      <c r="K13" s="2">
        <v>8</v>
      </c>
      <c r="L13" s="2">
        <v>9</v>
      </c>
      <c r="M13" s="2">
        <v>10</v>
      </c>
    </row>
    <row r="14" spans="1:13" ht="33.75" customHeight="1" thickBot="1" x14ac:dyDescent="0.3">
      <c r="A14" s="2" t="s">
        <v>4</v>
      </c>
      <c r="B14" s="2"/>
      <c r="C14" s="2"/>
      <c r="D14" s="14" t="s">
        <v>5</v>
      </c>
      <c r="E14" s="15"/>
      <c r="F14" s="2">
        <v>1</v>
      </c>
      <c r="G14" s="2">
        <f>G15+G18</f>
        <v>4825</v>
      </c>
      <c r="H14" s="2">
        <f>H15+H18</f>
        <v>5153</v>
      </c>
      <c r="I14" s="2">
        <f>H14/G14</f>
        <v>1.067979274611399</v>
      </c>
      <c r="J14" s="2">
        <v>5005</v>
      </c>
      <c r="K14" s="2">
        <f t="shared" ref="K14" si="0">K15+K18</f>
        <v>5005</v>
      </c>
      <c r="L14" s="2">
        <f>J14/H14</f>
        <v>0.97127886667960417</v>
      </c>
      <c r="M14" s="2">
        <f>K14/J14</f>
        <v>1</v>
      </c>
    </row>
    <row r="15" spans="1:13" ht="30" customHeight="1" thickBot="1" x14ac:dyDescent="0.3">
      <c r="A15" s="16"/>
      <c r="B15" s="2">
        <v>1</v>
      </c>
      <c r="C15" s="2"/>
      <c r="D15" s="14" t="s">
        <v>6</v>
      </c>
      <c r="E15" s="15"/>
      <c r="F15" s="2">
        <v>2</v>
      </c>
      <c r="G15" s="2">
        <v>4825</v>
      </c>
      <c r="H15" s="2">
        <v>5143</v>
      </c>
      <c r="I15" s="2">
        <f t="shared" ref="I15:I69" si="1">H15/G15</f>
        <v>1.0659067357512952</v>
      </c>
      <c r="J15" s="2">
        <v>4990</v>
      </c>
      <c r="K15" s="2">
        <v>4990</v>
      </c>
      <c r="L15" s="2">
        <f t="shared" ref="L15:L69" si="2">J15/H15</f>
        <v>0.97025082636593429</v>
      </c>
      <c r="M15" s="2">
        <f t="shared" ref="M15:M69" si="3">K15/J15</f>
        <v>1</v>
      </c>
    </row>
    <row r="16" spans="1:13" ht="44.25" customHeight="1" thickBot="1" x14ac:dyDescent="0.3">
      <c r="A16" s="18"/>
      <c r="B16" s="2"/>
      <c r="C16" s="2"/>
      <c r="D16" s="6" t="s">
        <v>7</v>
      </c>
      <c r="E16" s="6" t="s">
        <v>8</v>
      </c>
      <c r="F16" s="2">
        <v>3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</row>
    <row r="17" spans="1:13" ht="46.5" customHeight="1" thickBot="1" x14ac:dyDescent="0.3">
      <c r="A17" s="18"/>
      <c r="B17" s="2"/>
      <c r="C17" s="2"/>
      <c r="D17" s="6" t="s">
        <v>9</v>
      </c>
      <c r="E17" s="6" t="s">
        <v>10</v>
      </c>
      <c r="F17" s="2">
        <v>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</row>
    <row r="18" spans="1:13" ht="15.75" customHeight="1" thickBot="1" x14ac:dyDescent="0.3">
      <c r="A18" s="17"/>
      <c r="B18" s="2">
        <v>2</v>
      </c>
      <c r="C18" s="2"/>
      <c r="D18" s="14" t="s">
        <v>11</v>
      </c>
      <c r="E18" s="15"/>
      <c r="F18" s="2">
        <v>5</v>
      </c>
      <c r="G18" s="2">
        <v>0</v>
      </c>
      <c r="H18" s="2">
        <v>10</v>
      </c>
      <c r="I18" s="2">
        <v>0</v>
      </c>
      <c r="J18" s="2">
        <v>15</v>
      </c>
      <c r="K18" s="2">
        <v>15</v>
      </c>
      <c r="L18" s="2"/>
      <c r="M18" s="2">
        <f t="shared" si="3"/>
        <v>1</v>
      </c>
    </row>
    <row r="19" spans="1:13" ht="33" customHeight="1" thickBot="1" x14ac:dyDescent="0.3">
      <c r="A19" s="2" t="s">
        <v>12</v>
      </c>
      <c r="B19" s="2"/>
      <c r="C19" s="2"/>
      <c r="D19" s="14" t="s">
        <v>13</v>
      </c>
      <c r="E19" s="15"/>
      <c r="F19" s="2">
        <v>6</v>
      </c>
      <c r="G19" s="2">
        <v>4474</v>
      </c>
      <c r="H19" s="2">
        <v>4785</v>
      </c>
      <c r="I19" s="2">
        <f t="shared" si="1"/>
        <v>1.0695127402771569</v>
      </c>
      <c r="J19" s="2">
        <f>J20+J32</f>
        <v>4628</v>
      </c>
      <c r="K19" s="2">
        <v>4628</v>
      </c>
      <c r="L19" s="2">
        <f t="shared" si="2"/>
        <v>0.96718913270637408</v>
      </c>
      <c r="M19" s="2">
        <f t="shared" si="3"/>
        <v>1</v>
      </c>
    </row>
    <row r="20" spans="1:13" ht="45.75" customHeight="1" thickBot="1" x14ac:dyDescent="0.3">
      <c r="A20" s="16"/>
      <c r="B20" s="2">
        <v>1</v>
      </c>
      <c r="C20" s="2"/>
      <c r="D20" s="14" t="s">
        <v>14</v>
      </c>
      <c r="E20" s="15"/>
      <c r="F20" s="2">
        <v>7</v>
      </c>
      <c r="G20" s="2">
        <v>4471</v>
      </c>
      <c r="H20" s="2">
        <v>4785</v>
      </c>
      <c r="I20" s="2">
        <f t="shared" si="1"/>
        <v>1.0702303735182286</v>
      </c>
      <c r="J20" s="2">
        <f>J21+J22+J23</f>
        <v>4620</v>
      </c>
      <c r="K20" s="2">
        <v>4620</v>
      </c>
      <c r="L20" s="2">
        <f t="shared" si="2"/>
        <v>0.96551724137931039</v>
      </c>
      <c r="M20" s="2">
        <f t="shared" si="3"/>
        <v>1</v>
      </c>
    </row>
    <row r="21" spans="1:13" ht="30.75" customHeight="1" thickBot="1" x14ac:dyDescent="0.3">
      <c r="A21" s="18"/>
      <c r="B21" s="16"/>
      <c r="C21" s="2" t="s">
        <v>15</v>
      </c>
      <c r="D21" s="14" t="s">
        <v>16</v>
      </c>
      <c r="E21" s="15"/>
      <c r="F21" s="2">
        <v>8</v>
      </c>
      <c r="G21" s="2">
        <v>1347</v>
      </c>
      <c r="H21" s="2">
        <v>1686</v>
      </c>
      <c r="I21" s="2">
        <f t="shared" si="1"/>
        <v>1.2516703786191536</v>
      </c>
      <c r="J21" s="2">
        <v>1631</v>
      </c>
      <c r="K21" s="2">
        <v>1631</v>
      </c>
      <c r="L21" s="2">
        <f t="shared" si="2"/>
        <v>0.96737841043890871</v>
      </c>
      <c r="M21" s="2">
        <f t="shared" si="3"/>
        <v>1</v>
      </c>
    </row>
    <row r="22" spans="1:13" ht="44.25" customHeight="1" thickBot="1" x14ac:dyDescent="0.3">
      <c r="A22" s="18"/>
      <c r="B22" s="18"/>
      <c r="C22" s="2" t="s">
        <v>17</v>
      </c>
      <c r="D22" s="14" t="s">
        <v>18</v>
      </c>
      <c r="E22" s="15"/>
      <c r="F22" s="2">
        <v>9</v>
      </c>
      <c r="G22" s="2">
        <v>58</v>
      </c>
      <c r="H22" s="2">
        <v>54</v>
      </c>
      <c r="I22" s="2">
        <f t="shared" si="1"/>
        <v>0.93103448275862066</v>
      </c>
      <c r="J22" s="2">
        <v>59</v>
      </c>
      <c r="K22" s="2">
        <v>59</v>
      </c>
      <c r="L22" s="2">
        <f t="shared" si="2"/>
        <v>1.0925925925925926</v>
      </c>
      <c r="M22" s="2">
        <f t="shared" si="3"/>
        <v>1</v>
      </c>
    </row>
    <row r="23" spans="1:13" ht="50.25" customHeight="1" thickBot="1" x14ac:dyDescent="0.3">
      <c r="A23" s="18"/>
      <c r="B23" s="18"/>
      <c r="C23" s="16" t="s">
        <v>19</v>
      </c>
      <c r="D23" s="14" t="s">
        <v>20</v>
      </c>
      <c r="E23" s="15"/>
      <c r="F23" s="2">
        <v>10</v>
      </c>
      <c r="G23" s="2">
        <v>2930</v>
      </c>
      <c r="H23" s="2">
        <v>2930</v>
      </c>
      <c r="I23" s="2">
        <f t="shared" si="1"/>
        <v>1</v>
      </c>
      <c r="J23" s="2">
        <v>2930</v>
      </c>
      <c r="K23" s="2">
        <v>2930</v>
      </c>
      <c r="L23" s="2">
        <f t="shared" si="2"/>
        <v>1</v>
      </c>
      <c r="M23" s="2">
        <f t="shared" si="3"/>
        <v>1</v>
      </c>
    </row>
    <row r="24" spans="1:13" ht="49.5" customHeight="1" thickBot="1" x14ac:dyDescent="0.3">
      <c r="A24" s="18"/>
      <c r="B24" s="18"/>
      <c r="C24" s="18"/>
      <c r="D24" s="6" t="s">
        <v>21</v>
      </c>
      <c r="E24" s="6" t="s">
        <v>22</v>
      </c>
      <c r="F24" s="2">
        <v>11</v>
      </c>
      <c r="G24" s="2">
        <v>2808</v>
      </c>
      <c r="H24" s="2">
        <v>2808</v>
      </c>
      <c r="I24" s="2">
        <f t="shared" si="1"/>
        <v>1</v>
      </c>
      <c r="J24" s="2">
        <v>2808</v>
      </c>
      <c r="K24" s="2">
        <v>2808</v>
      </c>
      <c r="L24" s="2">
        <f t="shared" si="2"/>
        <v>1</v>
      </c>
      <c r="M24" s="2">
        <f t="shared" si="3"/>
        <v>1</v>
      </c>
    </row>
    <row r="25" spans="1:13" ht="18.75" customHeight="1" thickBot="1" x14ac:dyDescent="0.3">
      <c r="A25" s="18"/>
      <c r="B25" s="18"/>
      <c r="C25" s="18"/>
      <c r="D25" s="6" t="s">
        <v>23</v>
      </c>
      <c r="E25" s="6" t="s">
        <v>24</v>
      </c>
      <c r="F25" s="2">
        <v>12</v>
      </c>
      <c r="G25" s="2">
        <v>2808</v>
      </c>
      <c r="H25" s="2">
        <v>2808</v>
      </c>
      <c r="I25" s="2">
        <f t="shared" si="1"/>
        <v>1</v>
      </c>
      <c r="J25" s="2">
        <v>2808</v>
      </c>
      <c r="K25" s="2">
        <v>2808</v>
      </c>
      <c r="L25" s="2">
        <f t="shared" si="2"/>
        <v>1</v>
      </c>
      <c r="M25" s="2">
        <f t="shared" si="3"/>
        <v>1</v>
      </c>
    </row>
    <row r="26" spans="1:13" ht="17.25" customHeight="1" thickBot="1" x14ac:dyDescent="0.3">
      <c r="A26" s="18"/>
      <c r="B26" s="18"/>
      <c r="C26" s="18"/>
      <c r="D26" s="6" t="s">
        <v>25</v>
      </c>
      <c r="E26" s="6" t="s">
        <v>26</v>
      </c>
      <c r="F26" s="2">
        <v>13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</row>
    <row r="27" spans="1:13" ht="30" customHeight="1" thickBot="1" x14ac:dyDescent="0.3">
      <c r="A27" s="18"/>
      <c r="B27" s="18"/>
      <c r="C27" s="18"/>
      <c r="D27" s="6" t="s">
        <v>27</v>
      </c>
      <c r="E27" s="6" t="s">
        <v>28</v>
      </c>
      <c r="F27" s="2">
        <v>14</v>
      </c>
      <c r="G27" s="2">
        <f>G28</f>
        <v>0</v>
      </c>
      <c r="H27" s="2">
        <f t="shared" ref="H27:K27" si="4">H28</f>
        <v>0</v>
      </c>
      <c r="I27" s="2">
        <v>0</v>
      </c>
      <c r="J27" s="2">
        <f t="shared" si="4"/>
        <v>0</v>
      </c>
      <c r="K27" s="2">
        <f t="shared" si="4"/>
        <v>0</v>
      </c>
      <c r="L27" s="2">
        <v>0</v>
      </c>
      <c r="M27" s="2">
        <v>0</v>
      </c>
    </row>
    <row r="28" spans="1:13" ht="74.25" customHeight="1" thickBot="1" x14ac:dyDescent="0.3">
      <c r="A28" s="18"/>
      <c r="B28" s="18"/>
      <c r="C28" s="18"/>
      <c r="D28" s="6"/>
      <c r="E28" s="6" t="s">
        <v>29</v>
      </c>
      <c r="F28" s="2">
        <v>15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</row>
    <row r="29" spans="1:13" ht="77.25" customHeight="1" thickBot="1" x14ac:dyDescent="0.3">
      <c r="A29" s="18"/>
      <c r="B29" s="18"/>
      <c r="C29" s="18"/>
      <c r="D29" s="6" t="s">
        <v>30</v>
      </c>
      <c r="E29" s="6" t="s">
        <v>31</v>
      </c>
      <c r="F29" s="2">
        <v>16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</row>
    <row r="30" spans="1:13" ht="48.75" customHeight="1" thickBot="1" x14ac:dyDescent="0.3">
      <c r="A30" s="18"/>
      <c r="B30" s="18"/>
      <c r="C30" s="17"/>
      <c r="D30" s="6" t="s">
        <v>32</v>
      </c>
      <c r="E30" s="6" t="s">
        <v>33</v>
      </c>
      <c r="F30" s="2">
        <v>17</v>
      </c>
      <c r="G30" s="2">
        <v>122</v>
      </c>
      <c r="H30" s="2">
        <v>122</v>
      </c>
      <c r="I30" s="2">
        <f t="shared" si="1"/>
        <v>1</v>
      </c>
      <c r="J30" s="2">
        <v>122</v>
      </c>
      <c r="K30" s="2">
        <v>122</v>
      </c>
      <c r="L30" s="2">
        <f t="shared" si="2"/>
        <v>1</v>
      </c>
      <c r="M30" s="2">
        <f t="shared" si="3"/>
        <v>1</v>
      </c>
    </row>
    <row r="31" spans="1:13" ht="32.25" customHeight="1" thickBot="1" x14ac:dyDescent="0.3">
      <c r="A31" s="18"/>
      <c r="B31" s="17"/>
      <c r="C31" s="2" t="s">
        <v>34</v>
      </c>
      <c r="D31" s="14" t="s">
        <v>35</v>
      </c>
      <c r="E31" s="15"/>
      <c r="F31" s="2">
        <v>18</v>
      </c>
      <c r="G31" s="2">
        <v>136</v>
      </c>
      <c r="H31" s="2">
        <v>115</v>
      </c>
      <c r="I31" s="2">
        <f t="shared" si="1"/>
        <v>0.84558823529411764</v>
      </c>
      <c r="J31" s="2">
        <v>15</v>
      </c>
      <c r="K31" s="2">
        <v>15</v>
      </c>
      <c r="L31" s="2">
        <f t="shared" si="2"/>
        <v>0.13043478260869565</v>
      </c>
      <c r="M31" s="2">
        <f t="shared" si="3"/>
        <v>1</v>
      </c>
    </row>
    <row r="32" spans="1:13" ht="20.25" customHeight="1" thickBot="1" x14ac:dyDescent="0.3">
      <c r="A32" s="17"/>
      <c r="B32" s="2">
        <v>2</v>
      </c>
      <c r="C32" s="2"/>
      <c r="D32" s="14" t="s">
        <v>36</v>
      </c>
      <c r="E32" s="15"/>
      <c r="F32" s="2">
        <v>19</v>
      </c>
      <c r="G32" s="2">
        <v>3</v>
      </c>
      <c r="H32" s="2">
        <v>0</v>
      </c>
      <c r="I32" s="2">
        <f t="shared" si="1"/>
        <v>0</v>
      </c>
      <c r="J32" s="2">
        <v>8</v>
      </c>
      <c r="K32" s="2">
        <v>8</v>
      </c>
      <c r="L32" s="2" t="e">
        <f t="shared" si="2"/>
        <v>#DIV/0!</v>
      </c>
      <c r="M32" s="2">
        <f t="shared" si="3"/>
        <v>1</v>
      </c>
    </row>
    <row r="33" spans="1:13" ht="47.25" customHeight="1" thickBot="1" x14ac:dyDescent="0.3">
      <c r="A33" s="2" t="s">
        <v>37</v>
      </c>
      <c r="B33" s="2"/>
      <c r="C33" s="2"/>
      <c r="D33" s="14" t="s">
        <v>38</v>
      </c>
      <c r="E33" s="15"/>
      <c r="F33" s="2">
        <v>20</v>
      </c>
      <c r="G33" s="2">
        <v>351</v>
      </c>
      <c r="H33" s="2">
        <f t="shared" ref="H33:K33" si="5">H14-H19</f>
        <v>368</v>
      </c>
      <c r="I33" s="2">
        <f t="shared" si="1"/>
        <v>1.0484330484330484</v>
      </c>
      <c r="J33" s="2">
        <f t="shared" si="5"/>
        <v>377</v>
      </c>
      <c r="K33" s="2">
        <f t="shared" si="5"/>
        <v>377</v>
      </c>
      <c r="L33" s="2">
        <f t="shared" si="2"/>
        <v>1.0244565217391304</v>
      </c>
      <c r="M33" s="2">
        <f t="shared" si="3"/>
        <v>1</v>
      </c>
    </row>
    <row r="34" spans="1:13" ht="30.75" customHeight="1" thickBot="1" x14ac:dyDescent="0.3">
      <c r="A34" s="2" t="s">
        <v>39</v>
      </c>
      <c r="B34" s="2">
        <v>1</v>
      </c>
      <c r="C34" s="2"/>
      <c r="D34" s="14" t="s">
        <v>40</v>
      </c>
      <c r="E34" s="15"/>
      <c r="F34" s="2">
        <v>21</v>
      </c>
      <c r="G34" s="2">
        <v>64</v>
      </c>
      <c r="H34" s="2">
        <v>64</v>
      </c>
      <c r="I34" s="2">
        <f t="shared" si="1"/>
        <v>1</v>
      </c>
      <c r="J34" s="2">
        <v>61</v>
      </c>
      <c r="K34" s="2">
        <v>61</v>
      </c>
      <c r="L34" s="2">
        <f t="shared" si="2"/>
        <v>0.953125</v>
      </c>
      <c r="M34" s="2">
        <f t="shared" si="3"/>
        <v>1</v>
      </c>
    </row>
    <row r="35" spans="1:13" ht="33" customHeight="1" thickBot="1" x14ac:dyDescent="0.3">
      <c r="A35" s="2"/>
      <c r="B35" s="2">
        <v>2</v>
      </c>
      <c r="C35" s="2"/>
      <c r="D35" s="14" t="s">
        <v>41</v>
      </c>
      <c r="E35" s="15"/>
      <c r="F35" s="2">
        <v>22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</row>
    <row r="36" spans="1:13" ht="34.5" customHeight="1" thickBot="1" x14ac:dyDescent="0.3">
      <c r="A36" s="2"/>
      <c r="B36" s="2">
        <v>3</v>
      </c>
      <c r="C36" s="2"/>
      <c r="D36" s="14" t="s">
        <v>42</v>
      </c>
      <c r="E36" s="15"/>
      <c r="F36" s="2">
        <v>23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</row>
    <row r="37" spans="1:13" ht="30" customHeight="1" thickBot="1" x14ac:dyDescent="0.3">
      <c r="A37" s="2"/>
      <c r="B37" s="2">
        <v>4</v>
      </c>
      <c r="C37" s="2"/>
      <c r="D37" s="14" t="s">
        <v>43</v>
      </c>
      <c r="E37" s="15"/>
      <c r="F37" s="2">
        <v>24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</row>
    <row r="38" spans="1:13" ht="47.25" customHeight="1" thickBot="1" x14ac:dyDescent="0.3">
      <c r="A38" s="2"/>
      <c r="B38" s="2">
        <v>5</v>
      </c>
      <c r="C38" s="2"/>
      <c r="D38" s="14" t="s">
        <v>44</v>
      </c>
      <c r="E38" s="15"/>
      <c r="F38" s="2">
        <v>25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</row>
    <row r="39" spans="1:13" ht="75.75" customHeight="1" thickBot="1" x14ac:dyDescent="0.3">
      <c r="A39" s="2" t="s">
        <v>45</v>
      </c>
      <c r="B39" s="2"/>
      <c r="C39" s="2"/>
      <c r="D39" s="14" t="s">
        <v>46</v>
      </c>
      <c r="E39" s="15"/>
      <c r="F39" s="2">
        <v>26</v>
      </c>
      <c r="G39" s="2">
        <f>G33-G34-G35+G36-G37-G38</f>
        <v>287</v>
      </c>
      <c r="H39" s="2">
        <f t="shared" ref="H39:K39" si="6">H33-H34-H35+H36-H37-H38</f>
        <v>304</v>
      </c>
      <c r="I39" s="2">
        <f t="shared" si="1"/>
        <v>1.0592334494773519</v>
      </c>
      <c r="J39" s="2">
        <f t="shared" si="6"/>
        <v>316</v>
      </c>
      <c r="K39" s="2">
        <f t="shared" si="6"/>
        <v>316</v>
      </c>
      <c r="L39" s="2">
        <f t="shared" si="2"/>
        <v>1.0394736842105263</v>
      </c>
      <c r="M39" s="2">
        <f t="shared" si="3"/>
        <v>1</v>
      </c>
    </row>
    <row r="40" spans="1:13" ht="19.5" customHeight="1" thickBot="1" x14ac:dyDescent="0.3">
      <c r="A40" s="16"/>
      <c r="B40" s="2">
        <v>1</v>
      </c>
      <c r="C40" s="2"/>
      <c r="D40" s="14" t="s">
        <v>47</v>
      </c>
      <c r="E40" s="15"/>
      <c r="F40" s="2">
        <v>27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</row>
    <row r="41" spans="1:13" ht="45" customHeight="1" thickBot="1" x14ac:dyDescent="0.3">
      <c r="A41" s="18"/>
      <c r="B41" s="2">
        <v>2</v>
      </c>
      <c r="C41" s="2"/>
      <c r="D41" s="14" t="s">
        <v>48</v>
      </c>
      <c r="E41" s="15"/>
      <c r="F41" s="2">
        <v>28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</row>
    <row r="42" spans="1:13" ht="45" customHeight="1" thickBot="1" x14ac:dyDescent="0.3">
      <c r="A42" s="18"/>
      <c r="B42" s="2">
        <v>3</v>
      </c>
      <c r="C42" s="2"/>
      <c r="D42" s="14" t="s">
        <v>49</v>
      </c>
      <c r="E42" s="15"/>
      <c r="F42" s="2">
        <v>29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</row>
    <row r="43" spans="1:13" ht="183.75" customHeight="1" thickBot="1" x14ac:dyDescent="0.3">
      <c r="A43" s="18"/>
      <c r="B43" s="2">
        <v>4</v>
      </c>
      <c r="C43" s="2"/>
      <c r="D43" s="14" t="s">
        <v>50</v>
      </c>
      <c r="E43" s="15"/>
      <c r="F43" s="2">
        <v>30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</row>
    <row r="44" spans="1:13" ht="33" customHeight="1" thickBot="1" x14ac:dyDescent="0.3">
      <c r="A44" s="18"/>
      <c r="B44" s="2">
        <v>5</v>
      </c>
      <c r="C44" s="2"/>
      <c r="D44" s="14" t="s">
        <v>51</v>
      </c>
      <c r="E44" s="15"/>
      <c r="F44" s="2">
        <v>31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</row>
    <row r="45" spans="1:13" ht="75.75" customHeight="1" thickBot="1" x14ac:dyDescent="0.3">
      <c r="A45" s="18"/>
      <c r="B45" s="2">
        <v>6</v>
      </c>
      <c r="C45" s="2"/>
      <c r="D45" s="14" t="s">
        <v>52</v>
      </c>
      <c r="E45" s="15"/>
      <c r="F45" s="2">
        <v>32</v>
      </c>
      <c r="G45" s="2">
        <f>G39-G40-G41-G42-G43-G44</f>
        <v>287</v>
      </c>
      <c r="H45" s="2">
        <f>H39-H40-H41-H42-H43-H44</f>
        <v>304</v>
      </c>
      <c r="I45" s="2">
        <f t="shared" ref="I45:K45" si="7">I39-I40-I41-I42-I43-I44</f>
        <v>1.0592334494773519</v>
      </c>
      <c r="J45" s="2">
        <f t="shared" si="7"/>
        <v>316</v>
      </c>
      <c r="K45" s="2">
        <f t="shared" si="7"/>
        <v>316</v>
      </c>
      <c r="L45" s="2">
        <f t="shared" si="2"/>
        <v>1.0394736842105263</v>
      </c>
      <c r="M45" s="2">
        <f t="shared" si="3"/>
        <v>1</v>
      </c>
    </row>
    <row r="46" spans="1:13" ht="135.75" customHeight="1" thickBot="1" x14ac:dyDescent="0.3">
      <c r="A46" s="18"/>
      <c r="B46" s="2">
        <v>7</v>
      </c>
      <c r="C46" s="2"/>
      <c r="D46" s="14" t="s">
        <v>53</v>
      </c>
      <c r="E46" s="15"/>
      <c r="F46" s="2">
        <v>33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</row>
    <row r="47" spans="1:13" ht="153" customHeight="1" thickBot="1" x14ac:dyDescent="0.3">
      <c r="A47" s="18"/>
      <c r="B47" s="2">
        <v>8</v>
      </c>
      <c r="C47" s="2"/>
      <c r="D47" s="14" t="s">
        <v>54</v>
      </c>
      <c r="E47" s="15"/>
      <c r="F47" s="2">
        <v>34</v>
      </c>
      <c r="G47" s="2">
        <f>G48+G49+G50</f>
        <v>0</v>
      </c>
      <c r="H47" s="2">
        <f t="shared" ref="H47:K47" si="8">H48+H49+H50</f>
        <v>0</v>
      </c>
      <c r="I47" s="2">
        <v>0</v>
      </c>
      <c r="J47" s="2">
        <f t="shared" si="8"/>
        <v>0</v>
      </c>
      <c r="K47" s="2">
        <f t="shared" si="8"/>
        <v>0</v>
      </c>
      <c r="L47" s="2">
        <v>0</v>
      </c>
      <c r="M47" s="2">
        <v>0</v>
      </c>
    </row>
    <row r="48" spans="1:13" ht="30" customHeight="1" thickBot="1" x14ac:dyDescent="0.3">
      <c r="A48" s="18"/>
      <c r="B48" s="2"/>
      <c r="C48" s="2" t="s">
        <v>7</v>
      </c>
      <c r="D48" s="14" t="s">
        <v>55</v>
      </c>
      <c r="E48" s="15"/>
      <c r="F48" s="2">
        <v>35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</row>
    <row r="49" spans="1:13" ht="30.75" customHeight="1" thickBot="1" x14ac:dyDescent="0.3">
      <c r="A49" s="18"/>
      <c r="B49" s="2"/>
      <c r="C49" s="2" t="s">
        <v>9</v>
      </c>
      <c r="D49" s="14" t="s">
        <v>56</v>
      </c>
      <c r="E49" s="15"/>
      <c r="F49" s="2">
        <v>36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</row>
    <row r="50" spans="1:13" ht="31.5" customHeight="1" thickBot="1" x14ac:dyDescent="0.3">
      <c r="A50" s="18"/>
      <c r="B50" s="2"/>
      <c r="C50" s="2" t="s">
        <v>57</v>
      </c>
      <c r="D50" s="14" t="s">
        <v>58</v>
      </c>
      <c r="E50" s="15"/>
      <c r="F50" s="2">
        <v>37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</row>
    <row r="51" spans="1:13" ht="92.25" customHeight="1" thickBot="1" x14ac:dyDescent="0.3">
      <c r="A51" s="17"/>
      <c r="B51" s="2">
        <v>9</v>
      </c>
      <c r="C51" s="2"/>
      <c r="D51" s="14" t="s">
        <v>59</v>
      </c>
      <c r="E51" s="15"/>
      <c r="F51" s="2">
        <v>38</v>
      </c>
      <c r="G51" s="2">
        <f>G46+G47</f>
        <v>0</v>
      </c>
      <c r="H51" s="2">
        <f t="shared" ref="H51:K51" si="9">H46+H47</f>
        <v>0</v>
      </c>
      <c r="I51" s="2">
        <v>0</v>
      </c>
      <c r="J51" s="2">
        <f t="shared" si="9"/>
        <v>0</v>
      </c>
      <c r="K51" s="2">
        <f t="shared" si="9"/>
        <v>0</v>
      </c>
      <c r="L51" s="2">
        <v>0</v>
      </c>
      <c r="M51" s="2">
        <v>0</v>
      </c>
    </row>
    <row r="52" spans="1:13" ht="32.25" customHeight="1" thickBot="1" x14ac:dyDescent="0.3">
      <c r="A52" s="2" t="s">
        <v>60</v>
      </c>
      <c r="B52" s="2"/>
      <c r="C52" s="2"/>
      <c r="D52" s="14" t="s">
        <v>61</v>
      </c>
      <c r="E52" s="15"/>
      <c r="F52" s="2">
        <v>39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</row>
    <row r="53" spans="1:13" ht="46.5" customHeight="1" thickBot="1" x14ac:dyDescent="0.3">
      <c r="A53" s="2" t="s">
        <v>62</v>
      </c>
      <c r="B53" s="2"/>
      <c r="C53" s="2"/>
      <c r="D53" s="14" t="s">
        <v>63</v>
      </c>
      <c r="E53" s="15"/>
      <c r="F53" s="2">
        <v>40</v>
      </c>
      <c r="G53" s="2">
        <f>G54+G55+G56+G57+G58</f>
        <v>0</v>
      </c>
      <c r="H53" s="2">
        <f t="shared" ref="H53:K53" si="10">H54+H55+H56+H57+H58</f>
        <v>0</v>
      </c>
      <c r="I53" s="2">
        <v>0</v>
      </c>
      <c r="J53" s="2">
        <f t="shared" si="10"/>
        <v>0</v>
      </c>
      <c r="K53" s="2">
        <f t="shared" si="10"/>
        <v>0</v>
      </c>
      <c r="L53" s="2">
        <v>0</v>
      </c>
      <c r="M53" s="2">
        <v>0</v>
      </c>
    </row>
    <row r="54" spans="1:13" ht="20.25" customHeight="1" thickBot="1" x14ac:dyDescent="0.3">
      <c r="A54" s="2"/>
      <c r="B54" s="2"/>
      <c r="C54" s="2" t="s">
        <v>7</v>
      </c>
      <c r="D54" s="14" t="s">
        <v>64</v>
      </c>
      <c r="E54" s="15"/>
      <c r="F54" s="2">
        <v>41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</row>
    <row r="55" spans="1:13" ht="23.25" customHeight="1" thickBot="1" x14ac:dyDescent="0.3">
      <c r="A55" s="2"/>
      <c r="B55" s="2"/>
      <c r="C55" s="2" t="s">
        <v>9</v>
      </c>
      <c r="D55" s="14" t="s">
        <v>65</v>
      </c>
      <c r="E55" s="15"/>
      <c r="F55" s="2">
        <v>42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</row>
    <row r="56" spans="1:13" ht="30" customHeight="1" thickBot="1" x14ac:dyDescent="0.3">
      <c r="A56" s="2"/>
      <c r="B56" s="2"/>
      <c r="C56" s="2" t="s">
        <v>57</v>
      </c>
      <c r="D56" s="14" t="s">
        <v>66</v>
      </c>
      <c r="E56" s="15"/>
      <c r="F56" s="2">
        <v>43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</row>
    <row r="57" spans="1:13" ht="30" customHeight="1" thickBot="1" x14ac:dyDescent="0.3">
      <c r="A57" s="2"/>
      <c r="B57" s="2"/>
      <c r="C57" s="2" t="s">
        <v>67</v>
      </c>
      <c r="D57" s="14" t="s">
        <v>68</v>
      </c>
      <c r="E57" s="15"/>
      <c r="F57" s="2">
        <v>44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</row>
    <row r="58" spans="1:13" ht="21.75" customHeight="1" thickBot="1" x14ac:dyDescent="0.3">
      <c r="A58" s="2"/>
      <c r="B58" s="2"/>
      <c r="C58" s="2" t="s">
        <v>69</v>
      </c>
      <c r="D58" s="14" t="s">
        <v>70</v>
      </c>
      <c r="E58" s="15"/>
      <c r="F58" s="2">
        <v>45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</row>
    <row r="59" spans="1:13" ht="37.5" customHeight="1" thickBot="1" x14ac:dyDescent="0.3">
      <c r="A59" s="2" t="s">
        <v>71</v>
      </c>
      <c r="B59" s="2"/>
      <c r="C59" s="2"/>
      <c r="D59" s="14" t="s">
        <v>72</v>
      </c>
      <c r="E59" s="15"/>
      <c r="F59" s="2">
        <v>46</v>
      </c>
      <c r="G59" s="2">
        <f>G60</f>
        <v>0</v>
      </c>
      <c r="H59" s="2">
        <f t="shared" ref="H59:K60" si="11">H60</f>
        <v>0</v>
      </c>
      <c r="I59" s="2">
        <v>0</v>
      </c>
      <c r="J59" s="2">
        <f t="shared" si="11"/>
        <v>0</v>
      </c>
      <c r="K59" s="2">
        <f t="shared" si="11"/>
        <v>0</v>
      </c>
      <c r="L59" s="2">
        <v>0</v>
      </c>
      <c r="M59" s="2">
        <v>0</v>
      </c>
    </row>
    <row r="60" spans="1:13" ht="24" customHeight="1" thickBot="1" x14ac:dyDescent="0.3">
      <c r="A60" s="2"/>
      <c r="B60" s="2">
        <v>1</v>
      </c>
      <c r="C60" s="2"/>
      <c r="D60" s="14" t="s">
        <v>73</v>
      </c>
      <c r="E60" s="15"/>
      <c r="F60" s="2">
        <v>47</v>
      </c>
      <c r="G60" s="2">
        <f>G61</f>
        <v>0</v>
      </c>
      <c r="H60" s="2">
        <f t="shared" si="11"/>
        <v>0</v>
      </c>
      <c r="I60" s="2">
        <v>0</v>
      </c>
      <c r="J60" s="2">
        <f t="shared" si="11"/>
        <v>0</v>
      </c>
      <c r="K60" s="2">
        <f t="shared" si="11"/>
        <v>0</v>
      </c>
      <c r="L60" s="2">
        <v>0</v>
      </c>
      <c r="M60" s="2">
        <v>0</v>
      </c>
    </row>
    <row r="61" spans="1:13" ht="48" customHeight="1" thickBot="1" x14ac:dyDescent="0.3">
      <c r="A61" s="2"/>
      <c r="B61" s="2"/>
      <c r="C61" s="2"/>
      <c r="D61" s="14" t="s">
        <v>74</v>
      </c>
      <c r="E61" s="15"/>
      <c r="F61" s="2">
        <v>48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</row>
    <row r="62" spans="1:13" ht="35.25" customHeight="1" thickBot="1" x14ac:dyDescent="0.3">
      <c r="A62" s="2" t="s">
        <v>75</v>
      </c>
      <c r="B62" s="2"/>
      <c r="C62" s="2"/>
      <c r="D62" s="14" t="s">
        <v>76</v>
      </c>
      <c r="E62" s="15"/>
      <c r="F62" s="7">
        <v>49</v>
      </c>
      <c r="G62" s="7"/>
      <c r="H62" s="7"/>
      <c r="I62" s="2">
        <v>0</v>
      </c>
      <c r="J62" s="7"/>
      <c r="K62" s="7"/>
      <c r="L62" s="2">
        <v>0</v>
      </c>
      <c r="M62" s="2">
        <v>0</v>
      </c>
    </row>
    <row r="63" spans="1:13" ht="26.25" customHeight="1" thickBot="1" x14ac:dyDescent="0.3">
      <c r="A63" s="2" t="s">
        <v>77</v>
      </c>
      <c r="B63" s="2"/>
      <c r="C63" s="2"/>
      <c r="D63" s="14" t="s">
        <v>78</v>
      </c>
      <c r="E63" s="19"/>
      <c r="F63" s="8"/>
      <c r="G63" s="9"/>
      <c r="H63" s="9"/>
      <c r="I63" s="2">
        <v>0</v>
      </c>
      <c r="J63" s="9"/>
      <c r="K63" s="9"/>
      <c r="L63" s="2">
        <v>0</v>
      </c>
      <c r="M63" s="2">
        <v>0</v>
      </c>
    </row>
    <row r="64" spans="1:13" ht="31.5" customHeight="1" thickBot="1" x14ac:dyDescent="0.3">
      <c r="A64" s="16"/>
      <c r="B64" s="2">
        <v>1</v>
      </c>
      <c r="C64" s="2"/>
      <c r="D64" s="14" t="s">
        <v>79</v>
      </c>
      <c r="E64" s="15"/>
      <c r="F64" s="10">
        <v>50</v>
      </c>
      <c r="G64" s="10">
        <v>54</v>
      </c>
      <c r="H64" s="10">
        <v>52</v>
      </c>
      <c r="I64" s="2">
        <f t="shared" si="1"/>
        <v>0.96296296296296291</v>
      </c>
      <c r="J64" s="10">
        <v>53</v>
      </c>
      <c r="K64" s="10">
        <v>53</v>
      </c>
      <c r="L64" s="2">
        <f t="shared" si="2"/>
        <v>1.0192307692307692</v>
      </c>
      <c r="M64" s="2">
        <f t="shared" si="3"/>
        <v>1</v>
      </c>
    </row>
    <row r="65" spans="1:13" ht="15.75" customHeight="1" thickBot="1" x14ac:dyDescent="0.3">
      <c r="A65" s="18"/>
      <c r="B65" s="2">
        <v>2</v>
      </c>
      <c r="C65" s="2"/>
      <c r="D65" s="14" t="s">
        <v>80</v>
      </c>
      <c r="E65" s="15"/>
      <c r="F65" s="2">
        <v>51</v>
      </c>
      <c r="G65" s="2">
        <v>54</v>
      </c>
      <c r="H65" s="2">
        <v>52</v>
      </c>
      <c r="I65" s="2">
        <f t="shared" si="1"/>
        <v>0.96296296296296291</v>
      </c>
      <c r="J65" s="2">
        <v>53</v>
      </c>
      <c r="K65" s="2">
        <v>53</v>
      </c>
      <c r="L65" s="2">
        <f t="shared" si="2"/>
        <v>1.0192307692307692</v>
      </c>
      <c r="M65" s="2">
        <f t="shared" si="3"/>
        <v>1</v>
      </c>
    </row>
    <row r="66" spans="1:13" ht="80.25" customHeight="1" thickBot="1" x14ac:dyDescent="0.3">
      <c r="A66" s="18"/>
      <c r="B66" s="2">
        <v>3</v>
      </c>
      <c r="C66" s="2"/>
      <c r="D66" s="14" t="s">
        <v>81</v>
      </c>
      <c r="E66" s="15"/>
      <c r="F66" s="2">
        <v>52</v>
      </c>
      <c r="G66" s="2">
        <f>G24/G65/12</f>
        <v>4.333333333333333</v>
      </c>
      <c r="H66" s="2">
        <f t="shared" ref="H66:K66" si="12">H24/H65/12</f>
        <v>4.5</v>
      </c>
      <c r="I66" s="2">
        <f t="shared" si="1"/>
        <v>1.0384615384615385</v>
      </c>
      <c r="J66" s="2">
        <f t="shared" si="12"/>
        <v>4.4150943396226419</v>
      </c>
      <c r="K66" s="2">
        <f t="shared" si="12"/>
        <v>4.4150943396226419</v>
      </c>
      <c r="L66" s="2">
        <f t="shared" si="2"/>
        <v>0.98113207547169823</v>
      </c>
      <c r="M66" s="2">
        <f t="shared" si="3"/>
        <v>1</v>
      </c>
    </row>
    <row r="67" spans="1:13" ht="105.75" customHeight="1" thickBot="1" x14ac:dyDescent="0.3">
      <c r="A67" s="18"/>
      <c r="B67" s="2">
        <v>4</v>
      </c>
      <c r="C67" s="2"/>
      <c r="D67" s="14" t="s">
        <v>82</v>
      </c>
      <c r="E67" s="15"/>
      <c r="F67" s="2">
        <v>53</v>
      </c>
      <c r="G67" s="2">
        <f>G66</f>
        <v>4.333333333333333</v>
      </c>
      <c r="H67" s="2">
        <f t="shared" ref="H67:K67" si="13">H66</f>
        <v>4.5</v>
      </c>
      <c r="I67" s="2">
        <f t="shared" si="1"/>
        <v>1.0384615384615385</v>
      </c>
      <c r="J67" s="2">
        <f t="shared" si="13"/>
        <v>4.4150943396226419</v>
      </c>
      <c r="K67" s="2">
        <f t="shared" si="13"/>
        <v>4.4150943396226419</v>
      </c>
      <c r="L67" s="2">
        <f t="shared" si="2"/>
        <v>0.98113207547169823</v>
      </c>
      <c r="M67" s="2">
        <f t="shared" si="3"/>
        <v>1</v>
      </c>
    </row>
    <row r="68" spans="1:13" ht="75.75" customHeight="1" thickBot="1" x14ac:dyDescent="0.3">
      <c r="A68" s="18"/>
      <c r="B68" s="2">
        <v>5</v>
      </c>
      <c r="C68" s="2"/>
      <c r="D68" s="14" t="s">
        <v>83</v>
      </c>
      <c r="E68" s="15"/>
      <c r="F68" s="2">
        <v>54</v>
      </c>
      <c r="G68" s="2">
        <f>G15/G65</f>
        <v>89.351851851851848</v>
      </c>
      <c r="H68" s="2">
        <f t="shared" ref="H68:K68" si="14">H15/H65</f>
        <v>98.90384615384616</v>
      </c>
      <c r="I68" s="2">
        <f t="shared" si="1"/>
        <v>1.1069031486648069</v>
      </c>
      <c r="J68" s="2">
        <f t="shared" si="14"/>
        <v>94.15094339622641</v>
      </c>
      <c r="K68" s="2">
        <f t="shared" si="14"/>
        <v>94.15094339622641</v>
      </c>
      <c r="L68" s="2">
        <f t="shared" si="2"/>
        <v>0.95194420700053917</v>
      </c>
      <c r="M68" s="2">
        <f t="shared" si="3"/>
        <v>1</v>
      </c>
    </row>
    <row r="69" spans="1:13" ht="78" customHeight="1" thickBot="1" x14ac:dyDescent="0.3">
      <c r="A69" s="18"/>
      <c r="B69" s="2">
        <v>6</v>
      </c>
      <c r="C69" s="2"/>
      <c r="D69" s="14" t="s">
        <v>84</v>
      </c>
      <c r="E69" s="15"/>
      <c r="F69" s="2">
        <v>55</v>
      </c>
      <c r="G69" s="2">
        <f>G68</f>
        <v>89.351851851851848</v>
      </c>
      <c r="H69" s="2">
        <f t="shared" ref="H69:K69" si="15">H68</f>
        <v>98.90384615384616</v>
      </c>
      <c r="I69" s="2">
        <f t="shared" si="1"/>
        <v>1.1069031486648069</v>
      </c>
      <c r="J69" s="2">
        <f t="shared" si="15"/>
        <v>94.15094339622641</v>
      </c>
      <c r="K69" s="2">
        <f t="shared" si="15"/>
        <v>94.15094339622641</v>
      </c>
      <c r="L69" s="2">
        <f t="shared" si="2"/>
        <v>0.95194420700053917</v>
      </c>
      <c r="M69" s="2">
        <f t="shared" si="3"/>
        <v>1</v>
      </c>
    </row>
    <row r="70" spans="1:13" ht="65.25" customHeight="1" thickBot="1" x14ac:dyDescent="0.3">
      <c r="A70" s="18"/>
      <c r="B70" s="2">
        <v>7</v>
      </c>
      <c r="C70" s="2"/>
      <c r="D70" s="14" t="s">
        <v>85</v>
      </c>
      <c r="E70" s="15"/>
      <c r="F70" s="2">
        <v>56</v>
      </c>
      <c r="G70" s="2" t="s">
        <v>96</v>
      </c>
      <c r="H70" s="2" t="s">
        <v>96</v>
      </c>
      <c r="I70" s="2" t="s">
        <v>96</v>
      </c>
      <c r="J70" s="2" t="s">
        <v>96</v>
      </c>
      <c r="K70" s="2" t="s">
        <v>96</v>
      </c>
      <c r="L70" s="2" t="s">
        <v>96</v>
      </c>
      <c r="M70" s="2" t="s">
        <v>96</v>
      </c>
    </row>
    <row r="71" spans="1:13" ht="48" customHeight="1" thickBot="1" x14ac:dyDescent="0.3">
      <c r="A71" s="18"/>
      <c r="B71" s="2">
        <v>8</v>
      </c>
      <c r="C71" s="2"/>
      <c r="D71" s="14" t="s">
        <v>86</v>
      </c>
      <c r="E71" s="15"/>
      <c r="F71" s="2">
        <v>57</v>
      </c>
      <c r="G71" s="2">
        <f>(G19/G14)*1000</f>
        <v>927.25388601036275</v>
      </c>
      <c r="H71" s="2">
        <f t="shared" ref="H71:K71" si="16">(H19/H14)*1000</f>
        <v>928.58529012225893</v>
      </c>
      <c r="I71" s="2">
        <v>0</v>
      </c>
      <c r="J71" s="2">
        <f t="shared" si="16"/>
        <v>924.67532467532465</v>
      </c>
      <c r="K71" s="2">
        <f t="shared" si="16"/>
        <v>924.67532467532465</v>
      </c>
      <c r="L71" s="2">
        <v>0</v>
      </c>
      <c r="M71" s="2">
        <v>0</v>
      </c>
    </row>
    <row r="72" spans="1:13" ht="15.75" customHeight="1" thickBot="1" x14ac:dyDescent="0.3">
      <c r="A72" s="18"/>
      <c r="B72" s="2">
        <v>9</v>
      </c>
      <c r="C72" s="2"/>
      <c r="D72" s="14" t="s">
        <v>87</v>
      </c>
      <c r="E72" s="15"/>
      <c r="F72" s="2">
        <v>58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</row>
    <row r="73" spans="1:13" ht="15.75" customHeight="1" thickBot="1" x14ac:dyDescent="0.3">
      <c r="A73" s="17"/>
      <c r="B73" s="2">
        <v>10</v>
      </c>
      <c r="C73" s="2"/>
      <c r="D73" s="14" t="s">
        <v>88</v>
      </c>
      <c r="E73" s="15"/>
      <c r="F73" s="2">
        <v>59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</row>
    <row r="74" spans="1:13" ht="17.25" x14ac:dyDescent="0.3">
      <c r="A74" s="11" t="s">
        <v>89</v>
      </c>
    </row>
    <row r="75" spans="1:13" ht="17.25" x14ac:dyDescent="0.3">
      <c r="A75" s="11" t="s">
        <v>90</v>
      </c>
    </row>
    <row r="77" spans="1:13" x14ac:dyDescent="0.25">
      <c r="E77" s="12"/>
      <c r="F77" s="12"/>
      <c r="G77" s="12"/>
      <c r="H77" s="12"/>
      <c r="I77" s="12"/>
      <c r="J77" s="12"/>
      <c r="K77" s="12"/>
    </row>
    <row r="78" spans="1:13" x14ac:dyDescent="0.25">
      <c r="E78" s="12"/>
      <c r="F78" s="12"/>
      <c r="G78" s="12"/>
      <c r="H78" s="12"/>
      <c r="I78" s="12"/>
      <c r="J78" s="12"/>
      <c r="K78" s="12"/>
    </row>
    <row r="79" spans="1:13" x14ac:dyDescent="0.25">
      <c r="H79" s="12"/>
    </row>
  </sheetData>
  <mergeCells count="71">
    <mergeCell ref="D37:E37"/>
    <mergeCell ref="D38:E38"/>
    <mergeCell ref="D47:E47"/>
    <mergeCell ref="D48:E48"/>
    <mergeCell ref="D49:E49"/>
    <mergeCell ref="D45:E45"/>
    <mergeCell ref="D46:E46"/>
    <mergeCell ref="D50:E50"/>
    <mergeCell ref="D51:E51"/>
    <mergeCell ref="A64:A73"/>
    <mergeCell ref="D18:E18"/>
    <mergeCell ref="A20:A32"/>
    <mergeCell ref="B21:B31"/>
    <mergeCell ref="D22:E22"/>
    <mergeCell ref="C23:C30"/>
    <mergeCell ref="D23:E23"/>
    <mergeCell ref="D31:E31"/>
    <mergeCell ref="D32:E32"/>
    <mergeCell ref="D70:E70"/>
    <mergeCell ref="D71:E71"/>
    <mergeCell ref="D72:E72"/>
    <mergeCell ref="D73:E73"/>
    <mergeCell ref="D59:E59"/>
    <mergeCell ref="J11:J12"/>
    <mergeCell ref="K11:K12"/>
    <mergeCell ref="L11:M11"/>
    <mergeCell ref="B13:C13"/>
    <mergeCell ref="D13:E13"/>
    <mergeCell ref="A11:C12"/>
    <mergeCell ref="D11:E12"/>
    <mergeCell ref="F11:F12"/>
    <mergeCell ref="G11:G12"/>
    <mergeCell ref="H11:H12"/>
    <mergeCell ref="D54:E54"/>
    <mergeCell ref="D55:E55"/>
    <mergeCell ref="D56:E56"/>
    <mergeCell ref="D57:E57"/>
    <mergeCell ref="D58:E58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65:E65"/>
    <mergeCell ref="D21:E21"/>
    <mergeCell ref="A15:A18"/>
    <mergeCell ref="D15:E15"/>
    <mergeCell ref="D52:E52"/>
    <mergeCell ref="D53:E53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A40:A51"/>
    <mergeCell ref="A2:I2"/>
    <mergeCell ref="A3:I3"/>
    <mergeCell ref="A4:I4"/>
    <mergeCell ref="D19:E19"/>
    <mergeCell ref="D20:E20"/>
    <mergeCell ref="D14:E14"/>
    <mergeCell ref="I11:I12"/>
  </mergeCells>
  <pageMargins left="0.9055118110236221" right="0.31496062992125984" top="0.35433070866141736" bottom="0.35433070866141736" header="0.31496062992125984" footer="0.11811023622047245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2022-03-03T11:45:02Z</dcterms:modified>
</cp:coreProperties>
</file>