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64011"/>
  <bookViews>
    <workbookView xWindow="0" yWindow="0" windowWidth="28800" windowHeight="12180" activeTab="1"/>
  </bookViews>
  <sheets>
    <sheet name="Sheet1" sheetId="1" r:id="rId1"/>
    <sheet name="Sheet2" sheetId="2" r:id="rId2"/>
  </sheets>
  <definedNames>
    <definedName name="_xlnm.Print_Area" localSheetId="0">Sheet1!$A$1:$E$262</definedName>
    <definedName name="_xlnm.Print_Area" localSheetId="1">Sheet2!$A$1:$E$132</definedName>
  </definedNames>
  <calcPr calcId="162913"/>
</workbook>
</file>

<file path=xl/calcChain.xml><?xml version="1.0" encoding="utf-8"?>
<calcChain xmlns="http://schemas.openxmlformats.org/spreadsheetml/2006/main">
  <c r="D101" i="2" l="1"/>
  <c r="D122" i="2"/>
  <c r="D117" i="2" s="1"/>
  <c r="D19" i="2"/>
  <c r="D94" i="2"/>
  <c r="D93" i="2" s="1"/>
  <c r="D14" i="2"/>
  <c r="C19" i="2"/>
  <c r="E69" i="2"/>
  <c r="D68" i="2"/>
  <c r="D103" i="2"/>
  <c r="D113" i="2"/>
  <c r="E127" i="2"/>
  <c r="E121" i="2"/>
  <c r="E67" i="2"/>
  <c r="E66" i="2"/>
  <c r="E85" i="2"/>
  <c r="E97" i="2"/>
  <c r="E65" i="2"/>
  <c r="E120" i="2"/>
  <c r="E119" i="2"/>
  <c r="E61" i="2"/>
  <c r="E44" i="2"/>
  <c r="D13" i="2" l="1"/>
  <c r="E93" i="2"/>
  <c r="E62" i="2"/>
  <c r="E55" i="2"/>
  <c r="E58" i="2"/>
  <c r="E35" i="2"/>
  <c r="E104" i="2"/>
  <c r="C101" i="2"/>
  <c r="C94" i="2" s="1"/>
  <c r="E78" i="2"/>
  <c r="E124" i="2"/>
  <c r="E125" i="2"/>
  <c r="E126" i="2"/>
  <c r="E128" i="2"/>
  <c r="E114" i="2"/>
  <c r="E115" i="2"/>
  <c r="E116" i="2"/>
  <c r="E118" i="2"/>
  <c r="E123" i="2"/>
  <c r="E102" i="2"/>
  <c r="E107" i="2"/>
  <c r="E108" i="2"/>
  <c r="E110" i="2"/>
  <c r="E111" i="2"/>
  <c r="E100" i="2"/>
  <c r="E103" i="2"/>
  <c r="E95" i="2"/>
  <c r="E96" i="2"/>
  <c r="E98" i="2"/>
  <c r="E99" i="2"/>
  <c r="E89" i="2"/>
  <c r="E87" i="2"/>
  <c r="E82" i="2"/>
  <c r="E83" i="2"/>
  <c r="E73" i="2"/>
  <c r="E75" i="2"/>
  <c r="E70" i="2"/>
  <c r="E42" i="2"/>
  <c r="E43" i="2"/>
  <c r="E45" i="2"/>
  <c r="E46" i="2"/>
  <c r="E47" i="2"/>
  <c r="E48" i="2"/>
  <c r="E49" i="2"/>
  <c r="E50" i="2"/>
  <c r="E51" i="2"/>
  <c r="E52" i="2"/>
  <c r="E53" i="2"/>
  <c r="E54" i="2"/>
  <c r="E56" i="2"/>
  <c r="E57" i="2"/>
  <c r="E59" i="2"/>
  <c r="E60" i="2"/>
  <c r="E63" i="2"/>
  <c r="E64" i="2"/>
  <c r="E15" i="2"/>
  <c r="E16" i="2"/>
  <c r="E17" i="2"/>
  <c r="E18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6" i="2"/>
  <c r="E37" i="2"/>
  <c r="E38" i="2"/>
  <c r="E39" i="2"/>
  <c r="E40" i="2"/>
  <c r="E41" i="2"/>
  <c r="C68" i="2"/>
  <c r="E68" i="2" s="1"/>
  <c r="C14" i="2"/>
  <c r="C81" i="2"/>
  <c r="C80" i="2" s="1"/>
  <c r="C86" i="2"/>
  <c r="C88" i="2"/>
  <c r="C106" i="2"/>
  <c r="C109" i="2"/>
  <c r="C113" i="2"/>
  <c r="C112" i="2" s="1"/>
  <c r="C122" i="2"/>
  <c r="C117" i="2" s="1"/>
  <c r="D81" i="2"/>
  <c r="D80" i="2" s="1"/>
  <c r="D86" i="2"/>
  <c r="D88" i="2"/>
  <c r="D106" i="2"/>
  <c r="D109" i="2"/>
  <c r="D112" i="2"/>
  <c r="C228" i="1"/>
  <c r="C227" i="1" s="1"/>
  <c r="C222" i="1"/>
  <c r="E201" i="1"/>
  <c r="E198" i="1"/>
  <c r="E196" i="1"/>
  <c r="E170" i="1"/>
  <c r="E171" i="1"/>
  <c r="E173" i="1"/>
  <c r="E174" i="1"/>
  <c r="E175" i="1"/>
  <c r="E177" i="1"/>
  <c r="E178" i="1"/>
  <c r="E181" i="1"/>
  <c r="E183" i="1"/>
  <c r="E184" i="1"/>
  <c r="E185" i="1"/>
  <c r="E188" i="1"/>
  <c r="E189" i="1"/>
  <c r="E191" i="1"/>
  <c r="E193" i="1"/>
  <c r="E195" i="1"/>
  <c r="E167" i="1"/>
  <c r="E165" i="1"/>
  <c r="E158" i="1"/>
  <c r="E159" i="1"/>
  <c r="E161" i="1"/>
  <c r="E162" i="1"/>
  <c r="E164" i="1"/>
  <c r="E153" i="1"/>
  <c r="E133" i="1"/>
  <c r="E134" i="1"/>
  <c r="E135" i="1"/>
  <c r="E136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1" i="1"/>
  <c r="E152" i="1"/>
  <c r="D194" i="1"/>
  <c r="D190" i="1" s="1"/>
  <c r="D192" i="1"/>
  <c r="D187" i="1"/>
  <c r="D186" i="1" s="1"/>
  <c r="D182" i="1"/>
  <c r="D180" i="1"/>
  <c r="D179" i="1" s="1"/>
  <c r="D176" i="1"/>
  <c r="D172" i="1"/>
  <c r="D169" i="1"/>
  <c r="D168" i="1" s="1"/>
  <c r="D163" i="1"/>
  <c r="D160" i="1" s="1"/>
  <c r="D157" i="1"/>
  <c r="D156" i="1" s="1"/>
  <c r="D150" i="1"/>
  <c r="D137" i="1"/>
  <c r="D132" i="1"/>
  <c r="C194" i="1"/>
  <c r="E194" i="1"/>
  <c r="C192" i="1"/>
  <c r="E192" i="1" s="1"/>
  <c r="C187" i="1"/>
  <c r="C186" i="1" s="1"/>
  <c r="E186" i="1" s="1"/>
  <c r="C180" i="1"/>
  <c r="C182" i="1"/>
  <c r="E182" i="1"/>
  <c r="A185" i="1"/>
  <c r="C176" i="1"/>
  <c r="E176" i="1" s="1"/>
  <c r="C172" i="1"/>
  <c r="E172" i="1"/>
  <c r="C169" i="1"/>
  <c r="C168" i="1" s="1"/>
  <c r="C163" i="1"/>
  <c r="C160" i="1" s="1"/>
  <c r="E160" i="1" s="1"/>
  <c r="C157" i="1"/>
  <c r="E157" i="1" s="1"/>
  <c r="C156" i="1"/>
  <c r="C150" i="1"/>
  <c r="E150" i="1" s="1"/>
  <c r="C137" i="1"/>
  <c r="C132" i="1"/>
  <c r="E132" i="1" s="1"/>
  <c r="C95" i="1"/>
  <c r="C93" i="1"/>
  <c r="C90" i="1"/>
  <c r="C85" i="1"/>
  <c r="C83" i="1"/>
  <c r="C79" i="1"/>
  <c r="C77" i="1"/>
  <c r="C73" i="1"/>
  <c r="C59" i="1"/>
  <c r="C57" i="1"/>
  <c r="C55" i="1"/>
  <c r="C53" i="1"/>
  <c r="C51" i="1"/>
  <c r="C49" i="1"/>
  <c r="C48" i="1"/>
  <c r="C46" i="1"/>
  <c r="C41" i="1"/>
  <c r="C40" i="1"/>
  <c r="C31" i="1"/>
  <c r="C30" i="1" s="1"/>
  <c r="C24" i="1"/>
  <c r="C20" i="1" s="1"/>
  <c r="C21" i="1"/>
  <c r="C13" i="1"/>
  <c r="C11" i="1"/>
  <c r="D131" i="1"/>
  <c r="E180" i="1"/>
  <c r="E187" i="1"/>
  <c r="D203" i="1" l="1"/>
  <c r="C99" i="1"/>
  <c r="E163" i="1"/>
  <c r="E156" i="1"/>
  <c r="C179" i="1"/>
  <c r="E179" i="1" s="1"/>
  <c r="D105" i="2"/>
  <c r="D129" i="2" s="1"/>
  <c r="E168" i="1"/>
  <c r="C131" i="1"/>
  <c r="E131" i="1" s="1"/>
  <c r="C190" i="1"/>
  <c r="E190" i="1" s="1"/>
  <c r="D84" i="2"/>
  <c r="E101" i="2"/>
  <c r="E86" i="2"/>
  <c r="E88" i="2"/>
  <c r="C13" i="2"/>
  <c r="C129" i="2" s="1"/>
  <c r="C105" i="2"/>
  <c r="E19" i="2"/>
  <c r="E122" i="2"/>
  <c r="E14" i="2"/>
  <c r="E81" i="2"/>
  <c r="C84" i="2"/>
  <c r="E109" i="2"/>
  <c r="E106" i="2"/>
  <c r="E80" i="2"/>
  <c r="E113" i="2"/>
  <c r="E94" i="2"/>
  <c r="C67" i="1"/>
  <c r="E112" i="2"/>
  <c r="E169" i="1"/>
  <c r="E137" i="1"/>
  <c r="C203" i="1" l="1"/>
  <c r="E203" i="1" s="1"/>
  <c r="E117" i="2"/>
  <c r="E84" i="2"/>
  <c r="E105" i="2"/>
  <c r="E13" i="2"/>
  <c r="E129" i="2" s="1"/>
</calcChain>
</file>

<file path=xl/sharedStrings.xml><?xml version="1.0" encoding="utf-8"?>
<sst xmlns="http://schemas.openxmlformats.org/spreadsheetml/2006/main" count="599" uniqueCount="375">
  <si>
    <t>ROMANIA</t>
  </si>
  <si>
    <t>Anexa Nr. 1 la HCL ___</t>
  </si>
  <si>
    <t xml:space="preserve">JUDETUL TIMIS </t>
  </si>
  <si>
    <t xml:space="preserve">             din data de __________2025 </t>
  </si>
  <si>
    <t xml:space="preserve">COMUNA LIEBLING </t>
  </si>
  <si>
    <t xml:space="preserve">CONSILIUL LOCAL </t>
  </si>
  <si>
    <t>Sursa de finantare :  A - Integral de la buget  local</t>
  </si>
  <si>
    <t>VENITURI  BUGET  2025</t>
  </si>
  <si>
    <t xml:space="preserve">    </t>
  </si>
  <si>
    <t xml:space="preserve">                                        </t>
  </si>
  <si>
    <t xml:space="preserve">                                                                                                                                              - lei - </t>
  </si>
  <si>
    <t>Denumirea indicatorilor</t>
  </si>
  <si>
    <t>Cod clasificatie</t>
  </si>
  <si>
    <t>Program</t>
  </si>
  <si>
    <t>Annual 2025</t>
  </si>
  <si>
    <t xml:space="preserve">Impozit pe venit </t>
  </si>
  <si>
    <t>03.02.</t>
  </si>
  <si>
    <t>Impozit pe venit din transferul  proprietatilor imobiliare</t>
  </si>
  <si>
    <t>03.02.18</t>
  </si>
  <si>
    <t>Cote si sume defalcate din impozitul pe venit</t>
  </si>
  <si>
    <t>Cote defalcate din impozitul pe venit</t>
  </si>
  <si>
    <t>04.02.01</t>
  </si>
  <si>
    <t>Sume alocate din cotele defalcate din impozitul pe venit ptr. echilibrarea bugetelor locale</t>
  </si>
  <si>
    <t>04.02.04</t>
  </si>
  <si>
    <t xml:space="preserve"> Sume repartizate din  Fondul la disppozitia Consiliului Judetean</t>
  </si>
  <si>
    <t>04.02.05</t>
  </si>
  <si>
    <t>Alte impozite pe venit, profit si castiguri</t>
  </si>
  <si>
    <t>05.02.</t>
  </si>
  <si>
    <t>Alte impozite pe venit, profit</t>
  </si>
  <si>
    <t>05.02.50</t>
  </si>
  <si>
    <t>IMPOZITE SI TAXE PE PROPRIETATE</t>
  </si>
  <si>
    <t>07.02.</t>
  </si>
  <si>
    <t>Impozit si taxe pe cladiri</t>
  </si>
  <si>
    <t>07.02.01</t>
  </si>
  <si>
    <t>Impozit pe cladiri persoane fizice</t>
  </si>
  <si>
    <t>07.02.01.01</t>
  </si>
  <si>
    <t>Impozit si taxe pe cladiri persoane juridice</t>
  </si>
  <si>
    <t>07.02.01.02</t>
  </si>
  <si>
    <t>Impozit si taxe pe teren</t>
  </si>
  <si>
    <t>07.02.02</t>
  </si>
  <si>
    <t>Impozit pe terenuri persoane fizice</t>
  </si>
  <si>
    <t>07.02.02.01</t>
  </si>
  <si>
    <t>Impozit si taxe pe teren persoane juridice</t>
  </si>
  <si>
    <t>07.02.02.02</t>
  </si>
  <si>
    <t>Impozit teren din extravilan</t>
  </si>
  <si>
    <t>07.02.02.03</t>
  </si>
  <si>
    <t>Taxe judiciare de timbre</t>
  </si>
  <si>
    <t>07.02.03</t>
  </si>
  <si>
    <t>Alte impozite si taxe</t>
  </si>
  <si>
    <t>07.02.50</t>
  </si>
  <si>
    <t>11.02.02</t>
  </si>
  <si>
    <t>Stimulent educational – tichete sociale acordate copiilor din familii defavorizate</t>
  </si>
  <si>
    <t xml:space="preserve">Drepturile copiilor cu cerinte  educationale speciale integrati in invatamintul de masa  </t>
  </si>
  <si>
    <t>Finantarea transportului public local si metropolitan rutier al elevilor</t>
  </si>
  <si>
    <t>Pentru acoperirea cheltuielilor pentru persoane cu handicap si indemnizatii</t>
  </si>
  <si>
    <t xml:space="preserve">Sume defalcate din TVA pentru drumurile comunale </t>
  </si>
  <si>
    <t>11.02.05</t>
  </si>
  <si>
    <t xml:space="preserve">Sume defalcate din TVA pentru echilibrarea bugetelor locale </t>
  </si>
  <si>
    <t>11.02.06</t>
  </si>
  <si>
    <t>Taxe pentru utilizarea bunurilor</t>
  </si>
  <si>
    <t>Impozit pe mijloace de transport</t>
  </si>
  <si>
    <t>16.02.02</t>
  </si>
  <si>
    <t>Impozit pe mijloace de transport persoane fizice</t>
  </si>
  <si>
    <t>16.02.02.01</t>
  </si>
  <si>
    <t>Impozit pe mijloace de transport persoane juridice</t>
  </si>
  <si>
    <t>16.02.02.02</t>
  </si>
  <si>
    <t>Alte taxe pentru utilizarea bunurilor (p.s.i, tx tractor, tx.gunoi)</t>
  </si>
  <si>
    <t>Taxa salubrizare ramasita 2023 – 136.100 lei + debit 2024 - 378.000 lei</t>
  </si>
  <si>
    <t>16.02.50</t>
  </si>
  <si>
    <t xml:space="preserve">Alte impozite si taxe  fiscale </t>
  </si>
  <si>
    <t>18.02.</t>
  </si>
  <si>
    <t>18.02.50</t>
  </si>
  <si>
    <t>Venituri din proprietate</t>
  </si>
  <si>
    <t>30.02.05</t>
  </si>
  <si>
    <t>30.02.05.30</t>
  </si>
  <si>
    <t xml:space="preserve">Venituri din taxe administrative,eliberari </t>
  </si>
  <si>
    <t>Taxe extrajudiciare de timbru</t>
  </si>
  <si>
    <t>34.02.02</t>
  </si>
  <si>
    <t>Amenzi , penalitati si confiscari</t>
  </si>
  <si>
    <t>Venituri din amenzi si alte sanctiuni</t>
  </si>
  <si>
    <t>35.02.01.02</t>
  </si>
  <si>
    <t>Diverse venituri</t>
  </si>
  <si>
    <t>Alte venituri( chirii spatii)</t>
  </si>
  <si>
    <t>36.02.50</t>
  </si>
  <si>
    <t>Venituri din valorificarea unor bunuri</t>
  </si>
  <si>
    <t>39.02.07</t>
  </si>
  <si>
    <t>Subventii de la bugetul de stat</t>
  </si>
  <si>
    <t>42.02.</t>
  </si>
  <si>
    <t>Subventii pentru Finantarea Programului National de Dezvoltare Locala din care :</t>
  </si>
  <si>
    <t xml:space="preserve">         Construire gradinita cu 6 grupe  in regim P+2E     </t>
  </si>
  <si>
    <t>42.02.65</t>
  </si>
  <si>
    <t xml:space="preserve">Asigurarea infrastructurii pentru transportul verde in comuna Liebling – realizare de piste pentru biciclete la nivel local </t>
  </si>
  <si>
    <t>„Asigurarea infrastructurii pentru transportul verde - puncte de reîncărcare vehicule electrice„</t>
  </si>
  <si>
    <t>42.02.89.01</t>
  </si>
  <si>
    <t>42.02.89.01( TVA)</t>
  </si>
  <si>
    <t>Modernizare strazi in comuna Liebling , judetul Timis- ANGHEL SALIGNY</t>
  </si>
  <si>
    <t>42.02.87</t>
  </si>
  <si>
    <t>Asfaltare Drum communal DC 166 , Comuna Liebling , judetul Timis.</t>
  </si>
  <si>
    <t>Ajutor pentru incalzire</t>
  </si>
  <si>
    <t>42.02.34</t>
  </si>
  <si>
    <t>TOTAL  VENITURI</t>
  </si>
  <si>
    <t xml:space="preserve">CHELTUIELI  BUGET 2025    </t>
  </si>
  <si>
    <t xml:space="preserve">                                                                                      - lei -</t>
  </si>
  <si>
    <t>AUTORITATI  EXECUTIVE</t>
  </si>
  <si>
    <t>Cheltuieli de personal</t>
  </si>
  <si>
    <t>51.02.10</t>
  </si>
  <si>
    <t>Cheltuieli materiale si servicii</t>
  </si>
  <si>
    <t>51.02.20</t>
  </si>
  <si>
    <t>Cheltuieli de capital</t>
  </si>
  <si>
    <t>51.02.71</t>
  </si>
  <si>
    <t>ORDINE PUBLICA SI SIGURANTA NATIONALA</t>
  </si>
  <si>
    <t>61.02.20</t>
  </si>
  <si>
    <t>INVATAMANT</t>
  </si>
  <si>
    <t>Cheltuieli personal  - abonamente profesori</t>
  </si>
  <si>
    <t>65.02.10</t>
  </si>
  <si>
    <t>65.02.20</t>
  </si>
  <si>
    <t>Asistenta sociala</t>
  </si>
  <si>
    <t>65.02.57</t>
  </si>
  <si>
    <t>SANATATE</t>
  </si>
  <si>
    <t>66.02.20</t>
  </si>
  <si>
    <t>CULTURA</t>
  </si>
  <si>
    <t>67.02.10</t>
  </si>
  <si>
    <t>67.02.20</t>
  </si>
  <si>
    <t>CLUB SPORTIV COMUNAL</t>
  </si>
  <si>
    <t>67.05.00</t>
  </si>
  <si>
    <t>CHELTUIELI DE CAPITAL</t>
  </si>
  <si>
    <t>67.02.71</t>
  </si>
  <si>
    <t>ASISTENTA SOCIALA</t>
  </si>
  <si>
    <t>68.02.10</t>
  </si>
  <si>
    <t>Asistenta sociala  - Indemnizatii handicap</t>
  </si>
  <si>
    <t>68.02.57</t>
  </si>
  <si>
    <t>LOCUINTE,SERVICII SI DEZVOLTARE PUBLICA</t>
  </si>
  <si>
    <t>70.02.20</t>
  </si>
  <si>
    <t>TRANSPORTURI</t>
  </si>
  <si>
    <t>84.02.10</t>
  </si>
  <si>
    <t>Cheltuieli materiale</t>
  </si>
  <si>
    <t>84.02.20</t>
  </si>
  <si>
    <t>84.02.71</t>
  </si>
  <si>
    <t>TOTAL CHELTUIELI</t>
  </si>
  <si>
    <t xml:space="preserve">                                                                                                            </t>
  </si>
  <si>
    <t xml:space="preserve">  </t>
  </si>
  <si>
    <t>CONSILIUL LOCAL</t>
  </si>
  <si>
    <t xml:space="preserve">DETALIEREA CHELTUIELILOR </t>
  </si>
  <si>
    <t xml:space="preserve"> BUGETULUI  PE  ANUL 2025</t>
  </si>
  <si>
    <t xml:space="preserve">Cod calsificatie </t>
  </si>
  <si>
    <t>Restanta 2024</t>
  </si>
  <si>
    <t xml:space="preserve">Program </t>
  </si>
  <si>
    <t>Total</t>
  </si>
  <si>
    <t xml:space="preserve">AUTORITATI   PUBLICE  total din care : </t>
  </si>
  <si>
    <t xml:space="preserve">Cheltuieli de personal </t>
  </si>
  <si>
    <t>Salarii</t>
  </si>
  <si>
    <t>10.01.01</t>
  </si>
  <si>
    <t>Indemnizatii platite unor persoane din afara unitatii – consilieri</t>
  </si>
  <si>
    <t>10.01.12</t>
  </si>
  <si>
    <t>Alocatii pentru transportul la si de la locul de munca</t>
  </si>
  <si>
    <t>10.01.15</t>
  </si>
  <si>
    <t xml:space="preserve">Voucere de vacanta  </t>
  </si>
  <si>
    <t>10.02.06</t>
  </si>
  <si>
    <t xml:space="preserve">Cheltuieli  cu bunuri si servicii total din care : </t>
  </si>
  <si>
    <t>Furniuri de birou</t>
  </si>
  <si>
    <t>20.01.01</t>
  </si>
  <si>
    <t xml:space="preserve">Materiale curatenie </t>
  </si>
  <si>
    <t>20.01.02</t>
  </si>
  <si>
    <t>Salubrizare</t>
  </si>
  <si>
    <t>20.01.04</t>
  </si>
  <si>
    <t xml:space="preserve">Carburanti si lubrifianti </t>
  </si>
  <si>
    <t>20.01.05</t>
  </si>
  <si>
    <t xml:space="preserve">Reparatii, piese auto </t>
  </si>
  <si>
    <t>20.01.06</t>
  </si>
  <si>
    <t xml:space="preserve">Posta, timbre postale </t>
  </si>
  <si>
    <t>20.01.08</t>
  </si>
  <si>
    <t xml:space="preserve">Materiale si prestari servicii cu caracter functional </t>
  </si>
  <si>
    <t>20.01.09</t>
  </si>
  <si>
    <t xml:space="preserve">Alte bunuri si servicii pentru intretinere si functionare </t>
  </si>
  <si>
    <t>20.01.30</t>
  </si>
  <si>
    <t>Reparatii curente</t>
  </si>
  <si>
    <t>20.02.</t>
  </si>
  <si>
    <t xml:space="preserve">Deplasari, interne, detasari, transferari </t>
  </si>
  <si>
    <t>20.06.01</t>
  </si>
  <si>
    <t xml:space="preserve">Pregatire profesionala </t>
  </si>
  <si>
    <t>20.13.</t>
  </si>
  <si>
    <t xml:space="preserve">Protectia muncii </t>
  </si>
  <si>
    <t xml:space="preserve">Cheltuieli de capital din care :  </t>
  </si>
  <si>
    <t>51.02.71.</t>
  </si>
  <si>
    <t xml:space="preserve">Construire Gradinita cu 6 grupe cu program prelungit in regim P+2E ( PNDL) inclusiv dirig.santier- </t>
  </si>
  <si>
    <t>71.01.01</t>
  </si>
  <si>
    <t xml:space="preserve">Construire camera atelier + camera cazan incalzire , inclusiv achizitionare cazan incalzire la Scoala Liebling </t>
  </si>
  <si>
    <t xml:space="preserve">Asigurarea infrastructurii pentru transportul verde in comuna Liebling – realizare de piste pentru biciclete la nivel local din care </t>
  </si>
  <si>
    <t>71.01.01.</t>
  </si>
  <si>
    <t xml:space="preserve">Ordine publica si siguranta nationala </t>
  </si>
  <si>
    <t>Cheltuieli materiale din care :</t>
  </si>
  <si>
    <t xml:space="preserve"> - Carburanti si lubrifianti </t>
  </si>
  <si>
    <t xml:space="preserve">- Alte materiale pentru intretinere si functionare </t>
  </si>
  <si>
    <t xml:space="preserve">INVATAMANT total din care : </t>
  </si>
  <si>
    <t xml:space="preserve">Cheltuieli personal – abonamente profesori ( buget local ) </t>
  </si>
  <si>
    <t xml:space="preserve">Ajutoare sociale in numerar </t>
  </si>
  <si>
    <t xml:space="preserve">Drepturile copiilor cu cerinte educationale speciale integrati in invatam. de masa </t>
  </si>
  <si>
    <t>57.02.01</t>
  </si>
  <si>
    <t>65.02.50</t>
  </si>
  <si>
    <t>57.02.03</t>
  </si>
  <si>
    <t>Finantarea transportului elevilor 65.02.02</t>
  </si>
  <si>
    <t>57.02.02</t>
  </si>
  <si>
    <t xml:space="preserve">CULTURA total din care : </t>
  </si>
  <si>
    <t>67.02.</t>
  </si>
  <si>
    <t xml:space="preserve">Voucere de vacanta </t>
  </si>
  <si>
    <t xml:space="preserve">Cheltuieli materiale total din care : </t>
  </si>
  <si>
    <t>Materiale si prestari servicii cu caracter functional</t>
  </si>
  <si>
    <t>Alte bunuri si servicii cu caracter functional</t>
  </si>
  <si>
    <t xml:space="preserve">Clubul sportiv </t>
  </si>
  <si>
    <t xml:space="preserve">Cheltuieli de capital </t>
  </si>
  <si>
    <t xml:space="preserve">Reabilitare comin cultural nou, construire camera centrala , inclusiv centrala termica </t>
  </si>
  <si>
    <t>Reabilitare extindere vestiare teren sport</t>
  </si>
  <si>
    <t>ASISTENTA SOCIALA  total din care :</t>
  </si>
  <si>
    <t>68.02.</t>
  </si>
  <si>
    <t>Cheltuieli de personal  din care :</t>
  </si>
  <si>
    <t xml:space="preserve">Asistenti personali pentru persoane cu handicap </t>
  </si>
  <si>
    <t xml:space="preserve">Ajutoare sociale total din care : </t>
  </si>
  <si>
    <t xml:space="preserve">- ajutor social pentru incalzire </t>
  </si>
  <si>
    <t xml:space="preserve">- indemnizatii persoane cu handicap </t>
  </si>
  <si>
    <t xml:space="preserve"> SERVICII DEZVOLTARE PUBLICA SI LOCUINTE  total din care : </t>
  </si>
  <si>
    <t>70.02.</t>
  </si>
  <si>
    <t xml:space="preserve">Cheltuieli materiale  din care : </t>
  </si>
  <si>
    <t xml:space="preserve">- iluminat ,incalzire </t>
  </si>
  <si>
    <t>20.01.03</t>
  </si>
  <si>
    <t xml:space="preserve">- posta telefon </t>
  </si>
  <si>
    <t xml:space="preserve">TRANSPORTURI total din care : </t>
  </si>
  <si>
    <t>84.02.</t>
  </si>
  <si>
    <t xml:space="preserve">Cheltuieli materiale din care : </t>
  </si>
  <si>
    <t xml:space="preserve">Alte bunuri si servicii cu caracter functional </t>
  </si>
  <si>
    <t>Cheltuieli de capital din care :</t>
  </si>
  <si>
    <t xml:space="preserve">Modernizare strazi in comuna Liebling – Asfaltare strada DS10 inclusiv dirig.santier- rstanta 2023 </t>
  </si>
  <si>
    <t>Modernizare strazi in comuna Liebling – Asfaltare strada DS8 inclusiv dirig.santier</t>
  </si>
  <si>
    <t>Modernizare strazi in comuna Liebling , judetul Timis</t>
  </si>
  <si>
    <t>( restanta 2023 -178.500 lei din Bug.Stat)</t>
  </si>
  <si>
    <t xml:space="preserve">Asfaltare Drum communal DC 166 , Comuna Liebling , judetul Timis </t>
  </si>
  <si>
    <t xml:space="preserve">TOTAL CHELTUIELI </t>
  </si>
  <si>
    <t>Anexa Nr.2 la HCL nr.____</t>
  </si>
  <si>
    <t xml:space="preserve">Sursa de finantare : E  Venituri proipiri si subventii </t>
  </si>
  <si>
    <t>AUTOFINANTATE   INVATAMANT</t>
  </si>
  <si>
    <t xml:space="preserve">                 E X P L I C A T I I </t>
  </si>
  <si>
    <t xml:space="preserve">Cod clasificatie </t>
  </si>
  <si>
    <t xml:space="preserve">Program  </t>
  </si>
  <si>
    <t xml:space="preserve">Anual </t>
  </si>
  <si>
    <t xml:space="preserve">                             VENITURI TOTAL </t>
  </si>
  <si>
    <t xml:space="preserve"> Venituri din proprietate </t>
  </si>
  <si>
    <r>
      <t xml:space="preserve">       </t>
    </r>
    <r>
      <rPr>
        <sz val="12"/>
        <color indexed="8"/>
        <rFont val="Times New Roman"/>
        <family val="1"/>
        <charset val="238"/>
      </rPr>
      <t xml:space="preserve"># alte venituri din proprietate – arenda teren extravilan </t>
    </r>
  </si>
  <si>
    <t>30.10.50</t>
  </si>
  <si>
    <t xml:space="preserve"> Alte operatiuni financiare </t>
  </si>
  <si>
    <r>
      <t xml:space="preserve">    </t>
    </r>
    <r>
      <rPr>
        <sz val="12"/>
        <color indexed="8"/>
        <rFont val="Times New Roman"/>
        <family val="1"/>
        <charset val="238"/>
      </rPr>
      <t xml:space="preserve"> # sume din excedentul anului precedent pentru acoperirea golurilor temporare de casa</t>
    </r>
  </si>
  <si>
    <t>41.10.06</t>
  </si>
  <si>
    <t xml:space="preserve">                              CHELTUIELI TOTAL </t>
  </si>
  <si>
    <t xml:space="preserve">BUNURI SI SERVICII </t>
  </si>
  <si>
    <t>20.10.00</t>
  </si>
  <si>
    <t xml:space="preserve">    # incalzire si iluminat</t>
  </si>
  <si>
    <t xml:space="preserve">    # alte bunuri si servicii pentru intretinere si functionare</t>
  </si>
  <si>
    <t xml:space="preserve">    # alte obiecte de inventar</t>
  </si>
  <si>
    <t>20.05.30</t>
  </si>
  <si>
    <t xml:space="preserve">   # deplasari</t>
  </si>
  <si>
    <t xml:space="preserve"> </t>
  </si>
  <si>
    <t xml:space="preserve">Sursa de finantare : G  Activitati finantate integral din venituri proipiri </t>
  </si>
  <si>
    <r>
      <t xml:space="preserve">       </t>
    </r>
    <r>
      <rPr>
        <sz val="12"/>
        <color indexed="8"/>
        <rFont val="Times New Roman"/>
        <family val="1"/>
        <charset val="238"/>
      </rPr>
      <t># alte venituri din proprietate –</t>
    </r>
  </si>
  <si>
    <t>43.15.09</t>
  </si>
  <si>
    <t xml:space="preserve">                                           Intocmit, </t>
  </si>
  <si>
    <t xml:space="preserve">                                   Tiurbe  Rodica</t>
  </si>
  <si>
    <t xml:space="preserve"> din data de _____2025 </t>
  </si>
  <si>
    <t xml:space="preserve">din data de _____2025 </t>
  </si>
  <si>
    <t>Anexa Nr.3 la HCL nr.____</t>
  </si>
  <si>
    <t>Chelt. Materiale invatamant L.1/2011 art.104 alin.2 lit.b)- d)  Finantarea de baza a unitatilor de invatamint Legea invatamintului 198/2023</t>
  </si>
  <si>
    <t>Venituri din concesiuni si inchirieri</t>
  </si>
  <si>
    <t>Alte venituri din concesiuni de catre institutiile publice</t>
  </si>
  <si>
    <t>Sume defalcate din TVA</t>
  </si>
  <si>
    <t>Sume defalcate din TVA pentru finantarea cheltuielilor descentralizate la nivelul comunelor</t>
  </si>
  <si>
    <t>59.11.</t>
  </si>
  <si>
    <t>58.02.57</t>
  </si>
  <si>
    <t>Cod calsificatie</t>
  </si>
  <si>
    <t>Restante</t>
  </si>
  <si>
    <t>Audit financiar – Filiala ACOR</t>
  </si>
  <si>
    <t>Materiale curatenie</t>
  </si>
  <si>
    <t>Caburanti si lubrifianti,</t>
  </si>
  <si>
    <t>ITP autoturisme , RCA , rovigneta si alte cheltuieli</t>
  </si>
  <si>
    <t>Protectia muncii</t>
  </si>
  <si>
    <t>Asistenta software</t>
  </si>
  <si>
    <t xml:space="preserve"> Ziare , timbre postale , felicitari , ziar „ Jurnalul de Liebling „ reviste,anunturi publicitare</t>
  </si>
  <si>
    <t>Deplasari – delegatii</t>
  </si>
  <si>
    <t xml:space="preserve">Plan de formare profesionala- cursuri </t>
  </si>
  <si>
    <t>Cheltuieli onorari avocati</t>
  </si>
  <si>
    <t>P.S.I.</t>
  </si>
  <si>
    <t xml:space="preserve"> - Carburanti si lubrifianti</t>
  </si>
  <si>
    <t>- Alte materiale pentru intretinere si functionare</t>
  </si>
  <si>
    <t>Drepturile copiilor cu cerinte educationale speciale integrati in invatam. de masa</t>
  </si>
  <si>
    <t>20.30.30</t>
  </si>
  <si>
    <t xml:space="preserve">Servicii Salubrizare- </t>
  </si>
  <si>
    <t xml:space="preserve">Furnituri birou </t>
  </si>
  <si>
    <t>Fond mediu - declaratie</t>
  </si>
  <si>
    <t xml:space="preserve">Posta , telefon </t>
  </si>
  <si>
    <t xml:space="preserve">Iluminat , energie electrica </t>
  </si>
  <si>
    <t xml:space="preserve">Incalzire </t>
  </si>
  <si>
    <t xml:space="preserve">Medicina muncii </t>
  </si>
  <si>
    <t xml:space="preserve">Intretinere spatii verzi in comuna + teren sport </t>
  </si>
  <si>
    <t xml:space="preserve">Servicii mentenanta iluminat public  </t>
  </si>
  <si>
    <t xml:space="preserve">Servicii - Saitul primariei </t>
  </si>
  <si>
    <t xml:space="preserve">Servicii reparatii si intretinere cositori si drujbe </t>
  </si>
  <si>
    <t xml:space="preserve">Documentatii GAZ </t>
  </si>
  <si>
    <t xml:space="preserve">Achizitionare clime primarie </t>
  </si>
  <si>
    <t>Servicii mentenanta video</t>
  </si>
  <si>
    <t xml:space="preserve">servicii SCIM </t>
  </si>
  <si>
    <t xml:space="preserve">Detaliere scoala </t>
  </si>
  <si>
    <t>71.01.30</t>
  </si>
  <si>
    <t xml:space="preserve">Elaborare documentatie tehnica DALI + PT - Modernizare strazi in loc Liebling sat Iosif </t>
  </si>
  <si>
    <t xml:space="preserve">Documentatie tehnica Studiu Fezabilitate - Modernizare accese auto in comuna Liebling </t>
  </si>
  <si>
    <t>Construire Gradinita cu 6 grupe cu program prelungit in regim P+2E ( PNDL) inclusiv dirig.santier</t>
  </si>
  <si>
    <t>Asigurarea infrastructurii pentru transportul verde in comuna Liebling – realizare de piste pentru biciclete la nivel local</t>
  </si>
  <si>
    <t>*</t>
  </si>
  <si>
    <t>STATIE DE INCARCARE ABB   - 11953.55</t>
  </si>
  <si>
    <t>Program 2026</t>
  </si>
  <si>
    <t>Total Program 2026</t>
  </si>
  <si>
    <t xml:space="preserve"> BUGETULUI  PE  ANUL 2026</t>
  </si>
  <si>
    <t>Servicii lucrari TOPOGRAFICE -</t>
  </si>
  <si>
    <t>65.11.</t>
  </si>
  <si>
    <t>54.02.10</t>
  </si>
  <si>
    <t>ALTE SERVICII PUBLICE GENERALE - Servicii publice comunitare de evidenta a persoanelor</t>
  </si>
  <si>
    <t xml:space="preserve">SERVICII AUXILIARE PENTRU EDUCATIE - Alte servicii auxiliare </t>
  </si>
  <si>
    <t>65.11.10</t>
  </si>
  <si>
    <t xml:space="preserve">Materiale si servicii cu caracter functional : publicatii , reclame,materiale intretinere ,curatenie   Servicii filmari evenimente culturale </t>
  </si>
  <si>
    <t xml:space="preserve">Sprijin financiar culte religioase din comuna Liebling </t>
  </si>
  <si>
    <t>Zilele comunei Liebling si satele Iosif si Cerna (Ruga)</t>
  </si>
  <si>
    <t>Balul Dubasilor</t>
  </si>
  <si>
    <t xml:space="preserve">Transferuri catre institutii publice </t>
  </si>
  <si>
    <t>67.05.51</t>
  </si>
  <si>
    <t>Serviciul de asistenta comunitara</t>
  </si>
  <si>
    <t>68.02.05.10</t>
  </si>
  <si>
    <t>68.50.50.10</t>
  </si>
  <si>
    <t>68.15.00</t>
  </si>
  <si>
    <t xml:space="preserve">Ajutot pentru incalzire </t>
  </si>
  <si>
    <t>Indemnizatii persoane cu handicap</t>
  </si>
  <si>
    <t>SERVICII RECREATIVE SI SPORT- Clubul sportiv din care :</t>
  </si>
  <si>
    <t xml:space="preserve">Documentatie tehnica Studiu Fezabilitate Realizare Sistem Canalizare Iosif si Cerna </t>
  </si>
  <si>
    <t xml:space="preserve">Iluminat Public Stradal programul AFM </t>
  </si>
  <si>
    <t xml:space="preserve">Reabilitare Acoperis sala de sport Liebling </t>
  </si>
  <si>
    <t>Modernizare strazi in comuna Liebling, sat Cerna  , jud.Timis– Anghel Saligny inclusiv dirig.santier</t>
  </si>
  <si>
    <t xml:space="preserve">Modernizare strazi in loc. IOSIF </t>
  </si>
  <si>
    <t xml:space="preserve">Reabilitare termica Demolare partiala si modernizare Camin Cultural Liebling - CNI </t>
  </si>
  <si>
    <t xml:space="preserve">PUG si PUZ </t>
  </si>
  <si>
    <t xml:space="preserve">Piese si servicii reparatii Buldo </t>
  </si>
  <si>
    <t xml:space="preserve">Acreditare compartiment asistenta sociala </t>
  </si>
  <si>
    <t>Cotizatii asociatii si fundatii -ADID , GAL  Asociatia Comunelor din Romania</t>
  </si>
  <si>
    <t xml:space="preserve">Reparatiii si intretinere microbuze </t>
  </si>
  <si>
    <t xml:space="preserve">Servicii legislative  aplicatie EMOL </t>
  </si>
  <si>
    <t xml:space="preserve">servicii filmari sedinte de consiliu </t>
  </si>
  <si>
    <t xml:space="preserve">Comision tranzactii P.O.S. </t>
  </si>
  <si>
    <t>Comision tranzactii Ghiseul.ro</t>
  </si>
  <si>
    <t xml:space="preserve">Servicii inchiriere copiatoare </t>
  </si>
  <si>
    <t xml:space="preserve">Servicii mentenanta Camere in comuna Liebling </t>
  </si>
  <si>
    <t xml:space="preserve">Registrul local de spatii verzi </t>
  </si>
  <si>
    <t xml:space="preserve">Amenajament pastoral </t>
  </si>
  <si>
    <t xml:space="preserve">Servicii Canine </t>
  </si>
  <si>
    <t xml:space="preserve">Containere colectare imbracaminte </t>
  </si>
  <si>
    <t xml:space="preserve">Servicii dartizare , dezinfectie , dezinsectie </t>
  </si>
  <si>
    <t>B.S</t>
  </si>
  <si>
    <t xml:space="preserve">Servicii de securizare in sistemul digital </t>
  </si>
  <si>
    <t xml:space="preserve">Abonament registru electronic  intrare - iesire documente Regista </t>
  </si>
  <si>
    <t xml:space="preserve">Dotari -  Computere 3 buc  </t>
  </si>
  <si>
    <t xml:space="preserve">Arhivare documente primarie </t>
  </si>
  <si>
    <t xml:space="preserve">Achizitionare cosuri metalice cu gauri </t>
  </si>
  <si>
    <t xml:space="preserve">Alte cheltuieli cu bunuri si servicii  - amenajare si zugravit birouri primarie </t>
  </si>
  <si>
    <t xml:space="preserve">Reparatii cismele apa </t>
  </si>
  <si>
    <t xml:space="preserve">Panouri afisare incepere lucrari de investitii </t>
  </si>
  <si>
    <t xml:space="preserve">Sisteme de supraveghere video in comuna Liebling Iosif si Cerna </t>
  </si>
  <si>
    <t>Cheltuieli transport- TRANSTIMIS</t>
  </si>
  <si>
    <t>Reparatii parc Liebling</t>
  </si>
  <si>
    <t>Bazin combustibil scoala</t>
  </si>
  <si>
    <t>Bransamente curent capela Cerna si Iosif</t>
  </si>
  <si>
    <t>Reabilitare strazi Iosif</t>
  </si>
  <si>
    <t>Reabilitare capeti strazi Liebling - strada Morii, capeti strazi drum CAP</t>
  </si>
  <si>
    <t>Modernizare strazi DS8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</si>
</sst>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u/>
      <sz val="12"/>
      <color indexed="8"/>
      <name val="Times New Roman"/>
      <family val="1"/>
      <charset val="238"/>
    </font>
    <font>
      <i/>
      <sz val="12"/>
      <color indexed="8"/>
      <name val="Times New Roman"/>
      <family val="1"/>
      <charset val="238"/>
    </font>
    <font>
      <i/>
      <u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4"/>
      <color indexed="8"/>
      <name val="Times New Roman"/>
      <family val="1"/>
      <charset val="238"/>
    </font>
    <font>
      <b/>
      <i/>
      <u/>
      <sz val="12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1"/>
      <color indexed="8"/>
      <name val="Calibri"/>
      <family val="2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238"/>
    </font>
    <font>
      <b/>
      <sz val="12"/>
      <color indexed="8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  <charset val="238"/>
    </font>
    <font>
      <i/>
      <u/>
      <sz val="12"/>
      <name val="Times New Roman"/>
      <family val="1"/>
      <charset val="238"/>
    </font>
    <font>
      <sz val="12"/>
      <color indexed="8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</fills>
  <borders count="1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9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2" fillId="0" borderId="5" xfId="0" applyFont="1" applyBorder="1" applyAlignment="1">
      <alignment vertical="center" wrapText="1"/>
    </xf>
    <xf numFmtId="0" fontId="1" fillId="0" borderId="0" xfId="0" applyFont="1" applyAlignment="1">
      <alignment horizontal="justify" vertical="center"/>
    </xf>
    <xf numFmtId="0" fontId="4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4" fillId="0" borderId="6" xfId="0" applyFont="1" applyBorder="1" applyAlignment="1">
      <alignment vertical="center" wrapText="1"/>
    </xf>
    <xf numFmtId="0" fontId="8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2" fillId="0" borderId="1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10" fillId="0" borderId="0" xfId="0" applyFont="1" applyAlignment="1">
      <alignment vertical="center"/>
    </xf>
    <xf numFmtId="0" fontId="1" fillId="0" borderId="5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4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right" vertical="center" wrapText="1"/>
    </xf>
    <xf numFmtId="3" fontId="1" fillId="0" borderId="2" xfId="0" applyNumberFormat="1" applyFont="1" applyBorder="1" applyAlignment="1">
      <alignment horizontal="right" vertical="center" wrapText="1"/>
    </xf>
    <xf numFmtId="3" fontId="5" fillId="0" borderId="2" xfId="0" applyNumberFormat="1" applyFont="1" applyBorder="1" applyAlignment="1">
      <alignment horizontal="right" vertical="center" wrapText="1"/>
    </xf>
    <xf numFmtId="3" fontId="1" fillId="0" borderId="5" xfId="0" applyNumberFormat="1" applyFont="1" applyBorder="1" applyAlignment="1">
      <alignment vertical="center" wrapText="1"/>
    </xf>
    <xf numFmtId="3" fontId="1" fillId="0" borderId="3" xfId="0" applyNumberFormat="1" applyFont="1" applyBorder="1" applyAlignment="1">
      <alignment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3" fontId="2" fillId="0" borderId="7" xfId="0" applyNumberFormat="1" applyFont="1" applyBorder="1" applyAlignment="1">
      <alignment horizontal="right" vertical="center" wrapText="1"/>
    </xf>
    <xf numFmtId="3" fontId="7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9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13" fillId="0" borderId="0" xfId="0" applyFont="1"/>
    <xf numFmtId="0" fontId="14" fillId="3" borderId="0" xfId="0" applyFont="1" applyFill="1"/>
    <xf numFmtId="0" fontId="2" fillId="3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horizontal="right" vertical="center" wrapText="1"/>
    </xf>
    <xf numFmtId="0" fontId="0" fillId="3" borderId="0" xfId="0" applyFill="1"/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right" vertical="center" wrapText="1"/>
    </xf>
    <xf numFmtId="0" fontId="2" fillId="2" borderId="9" xfId="0" applyFont="1" applyFill="1" applyBorder="1" applyAlignment="1">
      <alignment horizontal="right" vertical="center" wrapText="1"/>
    </xf>
    <xf numFmtId="0" fontId="19" fillId="4" borderId="9" xfId="0" applyFont="1" applyFill="1" applyBorder="1" applyAlignment="1">
      <alignment horizontal="right" vertical="center" wrapText="1"/>
    </xf>
    <xf numFmtId="0" fontId="18" fillId="4" borderId="9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6" fillId="4" borderId="9" xfId="0" applyFont="1" applyFill="1" applyBorder="1" applyAlignment="1">
      <alignment horizontal="right" vertical="center" wrapText="1"/>
    </xf>
    <xf numFmtId="0" fontId="7" fillId="4" borderId="9" xfId="0" applyFont="1" applyFill="1" applyBorder="1" applyAlignment="1">
      <alignment horizontal="right" vertical="center" wrapText="1"/>
    </xf>
    <xf numFmtId="0" fontId="18" fillId="4" borderId="9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vertical="center" wrapText="1"/>
    </xf>
    <xf numFmtId="0" fontId="1" fillId="6" borderId="9" xfId="0" applyFont="1" applyFill="1" applyBorder="1" applyAlignment="1">
      <alignment horizontal="left" vertical="center" wrapText="1"/>
    </xf>
    <xf numFmtId="0" fontId="1" fillId="6" borderId="9" xfId="0" applyFont="1" applyFill="1" applyBorder="1" applyAlignment="1">
      <alignment horizontal="right" vertical="center" wrapText="1"/>
    </xf>
    <xf numFmtId="0" fontId="17" fillId="6" borderId="9" xfId="0" applyFont="1" applyFill="1" applyBorder="1" applyAlignment="1">
      <alignment vertical="center" wrapText="1"/>
    </xf>
    <xf numFmtId="0" fontId="17" fillId="6" borderId="9" xfId="0" applyFont="1" applyFill="1" applyBorder="1" applyAlignment="1">
      <alignment horizontal="left" vertical="center" wrapText="1"/>
    </xf>
    <xf numFmtId="0" fontId="20" fillId="6" borderId="9" xfId="0" applyFont="1" applyFill="1" applyBorder="1" applyAlignment="1">
      <alignment horizontal="right" vertical="center" wrapText="1"/>
    </xf>
    <xf numFmtId="0" fontId="21" fillId="6" borderId="9" xfId="0" applyFont="1" applyFill="1" applyBorder="1" applyAlignment="1">
      <alignment horizontal="right" vertical="center" wrapText="1"/>
    </xf>
    <xf numFmtId="0" fontId="1" fillId="0" borderId="9" xfId="0" applyFont="1" applyBorder="1" applyAlignment="1">
      <alignment horizontal="justify" vertical="center" wrapText="1"/>
    </xf>
    <xf numFmtId="0" fontId="1" fillId="0" borderId="9" xfId="0" applyFont="1" applyBorder="1" applyAlignment="1">
      <alignment horizontal="center" vertical="center" wrapText="1"/>
    </xf>
    <xf numFmtId="0" fontId="2" fillId="4" borderId="9" xfId="0" applyFont="1" applyFill="1" applyBorder="1" applyAlignment="1">
      <alignment vertical="center" wrapText="1"/>
    </xf>
    <xf numFmtId="0" fontId="2" fillId="4" borderId="9" xfId="0" applyFont="1" applyFill="1" applyBorder="1" applyAlignment="1">
      <alignment horizontal="left" vertical="center" wrapText="1"/>
    </xf>
    <xf numFmtId="0" fontId="2" fillId="4" borderId="9" xfId="0" applyFont="1" applyFill="1" applyBorder="1" applyAlignment="1">
      <alignment horizontal="right" vertical="center" wrapText="1"/>
    </xf>
    <xf numFmtId="0" fontId="2" fillId="6" borderId="9" xfId="0" applyFont="1" applyFill="1" applyBorder="1" applyAlignment="1">
      <alignment vertical="center" wrapText="1"/>
    </xf>
    <xf numFmtId="0" fontId="2" fillId="6" borderId="9" xfId="0" applyFont="1" applyFill="1" applyBorder="1" applyAlignment="1">
      <alignment horizontal="left" vertical="center" wrapText="1"/>
    </xf>
    <xf numFmtId="0" fontId="3" fillId="6" borderId="9" xfId="0" applyFont="1" applyFill="1" applyBorder="1" applyAlignment="1">
      <alignment horizontal="right" vertical="center" wrapText="1"/>
    </xf>
    <xf numFmtId="0" fontId="2" fillId="6" borderId="9" xfId="0" applyFont="1" applyFill="1" applyBorder="1" applyAlignment="1">
      <alignment horizontal="right" vertical="center" wrapText="1"/>
    </xf>
    <xf numFmtId="0" fontId="2" fillId="9" borderId="9" xfId="0" applyFont="1" applyFill="1" applyBorder="1" applyAlignment="1">
      <alignment vertical="center" wrapText="1"/>
    </xf>
    <xf numFmtId="0" fontId="2" fillId="9" borderId="9" xfId="0" applyFont="1" applyFill="1" applyBorder="1" applyAlignment="1">
      <alignment horizontal="left" vertical="center" wrapText="1"/>
    </xf>
    <xf numFmtId="0" fontId="2" fillId="9" borderId="9" xfId="0" applyFont="1" applyFill="1" applyBorder="1" applyAlignment="1">
      <alignment horizontal="right" vertical="center" wrapText="1"/>
    </xf>
    <xf numFmtId="0" fontId="2" fillId="7" borderId="9" xfId="0" applyFont="1" applyFill="1" applyBorder="1" applyAlignment="1">
      <alignment vertical="center" wrapText="1"/>
    </xf>
    <xf numFmtId="0" fontId="2" fillId="7" borderId="9" xfId="0" applyFont="1" applyFill="1" applyBorder="1" applyAlignment="1">
      <alignment horizontal="left" vertical="center" wrapText="1"/>
    </xf>
    <xf numFmtId="0" fontId="12" fillId="7" borderId="9" xfId="0" applyFont="1" applyFill="1" applyBorder="1" applyAlignment="1">
      <alignment horizontal="right" vertical="center" wrapText="1"/>
    </xf>
    <xf numFmtId="0" fontId="2" fillId="7" borderId="9" xfId="0" applyFont="1" applyFill="1" applyBorder="1" applyAlignment="1">
      <alignment horizontal="right" vertical="center" wrapText="1"/>
    </xf>
    <xf numFmtId="0" fontId="16" fillId="4" borderId="9" xfId="0" applyFont="1" applyFill="1" applyBorder="1"/>
    <xf numFmtId="0" fontId="1" fillId="4" borderId="9" xfId="0" applyFont="1" applyFill="1" applyBorder="1" applyAlignment="1">
      <alignment horizontal="right" vertical="center" wrapText="1"/>
    </xf>
    <xf numFmtId="0" fontId="3" fillId="9" borderId="9" xfId="0" applyFont="1" applyFill="1" applyBorder="1" applyAlignment="1">
      <alignment horizontal="right" vertical="center" wrapText="1"/>
    </xf>
    <xf numFmtId="0" fontId="3" fillId="4" borderId="9" xfId="0" applyFont="1" applyFill="1" applyBorder="1" applyAlignment="1">
      <alignment horizontal="right" vertical="center" wrapText="1"/>
    </xf>
    <xf numFmtId="0" fontId="1" fillId="9" borderId="9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3" fillId="8" borderId="9" xfId="0" applyFont="1" applyFill="1" applyBorder="1" applyAlignment="1">
      <alignment horizontal="right" vertical="center" wrapText="1"/>
    </xf>
    <xf numFmtId="0" fontId="1" fillId="8" borderId="9" xfId="0" applyFont="1" applyFill="1" applyBorder="1" applyAlignment="1">
      <alignment horizontal="right" vertical="center" wrapText="1"/>
    </xf>
    <xf numFmtId="0" fontId="15" fillId="0" borderId="9" xfId="0" applyFont="1" applyBorder="1"/>
    <xf numFmtId="0" fontId="2" fillId="5" borderId="9" xfId="0" applyFont="1" applyFill="1" applyBorder="1" applyAlignment="1">
      <alignment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right" vertical="center" wrapText="1"/>
    </xf>
    <xf numFmtId="0" fontId="2" fillId="5" borderId="9" xfId="0" applyFont="1" applyFill="1" applyBorder="1" applyAlignment="1">
      <alignment horizontal="right" vertical="center" wrapText="1"/>
    </xf>
    <xf numFmtId="0" fontId="11" fillId="6" borderId="9" xfId="0" applyFont="1" applyFill="1" applyBorder="1" applyAlignment="1">
      <alignment horizontal="right" vertical="center" wrapText="1"/>
    </xf>
    <xf numFmtId="0" fontId="2" fillId="7" borderId="9" xfId="0" applyFont="1" applyFill="1" applyBorder="1" applyAlignment="1">
      <alignment horizontal="justify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22" fillId="0" borderId="9" xfId="0" applyFont="1" applyBorder="1" applyAlignment="1">
      <alignment vertical="center" wrapText="1"/>
    </xf>
    <xf numFmtId="0" fontId="18" fillId="4" borderId="9" xfId="0" applyFont="1" applyFill="1" applyBorder="1" applyAlignment="1">
      <alignment horizontal="right" vertical="center" wrapText="1"/>
    </xf>
    <xf numFmtId="0" fontId="18" fillId="0" borderId="9" xfId="0" applyFont="1" applyBorder="1" applyAlignment="1">
      <alignment vertical="center" wrapText="1"/>
    </xf>
    <xf numFmtId="0" fontId="18" fillId="0" borderId="9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9" xfId="0" applyFont="1" applyBorder="1" applyAlignment="1">
      <alignment vertical="center" wrapText="1"/>
    </xf>
    <xf numFmtId="0" fontId="1" fillId="0" borderId="9" xfId="0" applyFont="1" applyBorder="1" applyAlignment="1">
      <alignment horizontal="right" vertical="center" wrapText="1"/>
    </xf>
    <xf numFmtId="0" fontId="2" fillId="3" borderId="9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right" vertical="center" wrapText="1"/>
    </xf>
    <xf numFmtId="0" fontId="22" fillId="3" borderId="9" xfId="0" applyFont="1" applyFill="1" applyBorder="1" applyAlignment="1">
      <alignment horizontal="right" vertical="center" wrapText="1"/>
    </xf>
    <xf numFmtId="0" fontId="18" fillId="3" borderId="9" xfId="0" applyFont="1" applyFill="1" applyBorder="1" applyAlignment="1">
      <alignment horizontal="right" vertical="center" wrapText="1"/>
    </xf>
    <xf numFmtId="3" fontId="2" fillId="0" borderId="8" xfId="0" applyNumberFormat="1" applyFont="1" applyBorder="1" applyAlignment="1">
      <alignment horizontal="right" vertical="center" wrapText="1"/>
    </xf>
    <xf numFmtId="3" fontId="2" fillId="0" borderId="3" xfId="0" applyNumberFormat="1" applyFont="1" applyBorder="1" applyAlignment="1">
      <alignment horizontal="right" vertical="center" wrapText="1"/>
    </xf>
    <xf numFmtId="0" fontId="2" fillId="0" borderId="8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3" fontId="4" fillId="0" borderId="8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4" fillId="0" borderId="8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3" fontId="4" fillId="0" borderId="4" xfId="0" applyNumberFormat="1" applyFont="1" applyBorder="1" applyAlignment="1">
      <alignment horizontal="right" vertical="center" wrapText="1"/>
    </xf>
    <xf numFmtId="3" fontId="4" fillId="0" borderId="8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8" fillId="0" borderId="8" xfId="0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horizontal="center" vertical="center" wrapText="1"/>
    </xf>
    <xf numFmtId="3" fontId="8" fillId="0" borderId="3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right" vertical="center" wrapText="1"/>
    </xf>
    <xf numFmtId="3" fontId="1" fillId="0" borderId="3" xfId="0" applyNumberFormat="1" applyFont="1" applyBorder="1" applyAlignment="1">
      <alignment horizontal="right" vertical="center" wrapText="1"/>
    </xf>
    <xf numFmtId="3" fontId="1" fillId="0" borderId="8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vertical="center" wrapText="1"/>
    </xf>
    <xf numFmtId="0" fontId="6" fillId="0" borderId="9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2"/>
  <sheetViews>
    <sheetView topLeftCell="A121" workbookViewId="0">
      <selection activeCell="A205" sqref="A205:A206"/>
    </sheetView>
  </sheetViews>
  <sheetFormatPr defaultRowHeight="15" x14ac:dyDescent="0.25"/>
  <cols>
    <col min="1" max="1" width="87.42578125" bestFit="1" customWidth="1"/>
    <col min="2" max="2" width="15.140625" bestFit="1" customWidth="1"/>
    <col min="3" max="3" width="13.85546875" customWidth="1"/>
  </cols>
  <sheetData>
    <row r="1" spans="1:7" ht="15.75" x14ac:dyDescent="0.25">
      <c r="A1" s="1" t="s">
        <v>0</v>
      </c>
      <c r="B1" s="1" t="s">
        <v>1</v>
      </c>
    </row>
    <row r="2" spans="1:7" ht="15.75" x14ac:dyDescent="0.25">
      <c r="A2" s="1" t="s">
        <v>2</v>
      </c>
      <c r="B2" s="1" t="s">
        <v>3</v>
      </c>
    </row>
    <row r="3" spans="1:7" ht="15.75" x14ac:dyDescent="0.25">
      <c r="A3" s="1" t="s">
        <v>4</v>
      </c>
    </row>
    <row r="4" spans="1:7" ht="15.75" x14ac:dyDescent="0.25">
      <c r="A4" s="1" t="s">
        <v>5</v>
      </c>
    </row>
    <row r="5" spans="1:7" ht="15.75" x14ac:dyDescent="0.25">
      <c r="A5" s="2" t="s">
        <v>6</v>
      </c>
    </row>
    <row r="6" spans="1:7" ht="15.75" x14ac:dyDescent="0.25">
      <c r="A6" s="2"/>
    </row>
    <row r="7" spans="1:7" ht="15.75" x14ac:dyDescent="0.25">
      <c r="A7" s="3" t="s">
        <v>7</v>
      </c>
      <c r="C7" s="3" t="s">
        <v>8</v>
      </c>
      <c r="G7" s="3" t="s">
        <v>9</v>
      </c>
    </row>
    <row r="8" spans="1:7" ht="16.5" thickBot="1" x14ac:dyDescent="0.3">
      <c r="A8" s="3" t="s">
        <v>10</v>
      </c>
    </row>
    <row r="9" spans="1:7" ht="14.45" customHeight="1" x14ac:dyDescent="0.25">
      <c r="A9" s="141" t="s">
        <v>11</v>
      </c>
      <c r="B9" s="141" t="s">
        <v>12</v>
      </c>
      <c r="C9" s="4" t="s">
        <v>13</v>
      </c>
    </row>
    <row r="10" spans="1:7" ht="12" customHeight="1" thickBot="1" x14ac:dyDescent="0.3">
      <c r="A10" s="142"/>
      <c r="B10" s="142"/>
      <c r="C10" s="5" t="s">
        <v>14</v>
      </c>
    </row>
    <row r="11" spans="1:7" ht="16.5" thickBot="1" x14ac:dyDescent="0.3">
      <c r="A11" s="6" t="s">
        <v>15</v>
      </c>
      <c r="B11" s="7" t="s">
        <v>16</v>
      </c>
      <c r="C11" s="34">
        <f>C12</f>
        <v>40000</v>
      </c>
    </row>
    <row r="12" spans="1:7" ht="16.5" thickBot="1" x14ac:dyDescent="0.3">
      <c r="A12" s="8" t="s">
        <v>17</v>
      </c>
      <c r="B12" s="5" t="s">
        <v>18</v>
      </c>
      <c r="C12" s="35">
        <v>40000</v>
      </c>
    </row>
    <row r="13" spans="1:7" ht="16.5" thickBot="1" x14ac:dyDescent="0.3">
      <c r="A13" s="6" t="s">
        <v>19</v>
      </c>
      <c r="B13" s="33">
        <v>4.0199999999999996</v>
      </c>
      <c r="C13" s="34">
        <f>C14+C15+C16</f>
        <v>3045000</v>
      </c>
    </row>
    <row r="14" spans="1:7" ht="16.5" thickBot="1" x14ac:dyDescent="0.3">
      <c r="A14" s="8" t="s">
        <v>20</v>
      </c>
      <c r="B14" s="5" t="s">
        <v>21</v>
      </c>
      <c r="C14" s="35">
        <v>1402000</v>
      </c>
    </row>
    <row r="15" spans="1:7" ht="16.5" thickBot="1" x14ac:dyDescent="0.3">
      <c r="A15" s="8" t="s">
        <v>22</v>
      </c>
      <c r="B15" s="5" t="s">
        <v>23</v>
      </c>
      <c r="C15" s="35">
        <v>1168000</v>
      </c>
    </row>
    <row r="16" spans="1:7" ht="14.45" customHeight="1" x14ac:dyDescent="0.25">
      <c r="A16" s="141" t="s">
        <v>24</v>
      </c>
      <c r="B16" s="141" t="s">
        <v>25</v>
      </c>
      <c r="C16" s="149">
        <v>475000</v>
      </c>
    </row>
    <row r="17" spans="1:3" ht="15" customHeight="1" thickBot="1" x14ac:dyDescent="0.3">
      <c r="A17" s="142"/>
      <c r="B17" s="142"/>
      <c r="C17" s="150"/>
    </row>
    <row r="18" spans="1:3" ht="16.5" thickBot="1" x14ac:dyDescent="0.3">
      <c r="A18" s="6" t="s">
        <v>26</v>
      </c>
      <c r="B18" s="7" t="s">
        <v>27</v>
      </c>
      <c r="C18" s="34">
        <v>0</v>
      </c>
    </row>
    <row r="19" spans="1:3" ht="16.5" thickBot="1" x14ac:dyDescent="0.3">
      <c r="A19" s="8" t="s">
        <v>28</v>
      </c>
      <c r="B19" s="5" t="s">
        <v>29</v>
      </c>
      <c r="C19" s="35">
        <v>0</v>
      </c>
    </row>
    <row r="20" spans="1:3" ht="16.5" thickBot="1" x14ac:dyDescent="0.3">
      <c r="A20" s="6" t="s">
        <v>30</v>
      </c>
      <c r="B20" s="7" t="s">
        <v>31</v>
      </c>
      <c r="C20" s="34">
        <f>C21+C24+C28+C29</f>
        <v>1583000</v>
      </c>
    </row>
    <row r="21" spans="1:3" ht="16.5" thickBot="1" x14ac:dyDescent="0.3">
      <c r="A21" s="8" t="s">
        <v>32</v>
      </c>
      <c r="B21" s="5" t="s">
        <v>33</v>
      </c>
      <c r="C21" s="36">
        <f>C22+C23</f>
        <v>327000</v>
      </c>
    </row>
    <row r="22" spans="1:3" ht="16.5" thickBot="1" x14ac:dyDescent="0.3">
      <c r="A22" s="8" t="s">
        <v>34</v>
      </c>
      <c r="B22" s="5" t="s">
        <v>35</v>
      </c>
      <c r="C22" s="35">
        <v>159000</v>
      </c>
    </row>
    <row r="23" spans="1:3" ht="16.5" thickBot="1" x14ac:dyDescent="0.3">
      <c r="A23" s="8" t="s">
        <v>36</v>
      </c>
      <c r="B23" s="5" t="s">
        <v>37</v>
      </c>
      <c r="C23" s="35">
        <v>168000</v>
      </c>
    </row>
    <row r="24" spans="1:3" ht="16.5" thickBot="1" x14ac:dyDescent="0.3">
      <c r="A24" s="8" t="s">
        <v>38</v>
      </c>
      <c r="B24" s="5" t="s">
        <v>39</v>
      </c>
      <c r="C24" s="36">
        <f>C25+C26+C27</f>
        <v>1035000</v>
      </c>
    </row>
    <row r="25" spans="1:3" ht="16.5" thickBot="1" x14ac:dyDescent="0.3">
      <c r="A25" s="8" t="s">
        <v>40</v>
      </c>
      <c r="B25" s="5" t="s">
        <v>41</v>
      </c>
      <c r="C25" s="35">
        <v>207000</v>
      </c>
    </row>
    <row r="26" spans="1:3" ht="16.5" thickBot="1" x14ac:dyDescent="0.3">
      <c r="A26" s="8" t="s">
        <v>42</v>
      </c>
      <c r="B26" s="5" t="s">
        <v>43</v>
      </c>
      <c r="C26" s="35">
        <v>4000</v>
      </c>
    </row>
    <row r="27" spans="1:3" ht="16.5" thickBot="1" x14ac:dyDescent="0.3">
      <c r="A27" s="8" t="s">
        <v>44</v>
      </c>
      <c r="B27" s="5" t="s">
        <v>45</v>
      </c>
      <c r="C27" s="35">
        <v>824000</v>
      </c>
    </row>
    <row r="28" spans="1:3" ht="16.5" thickBot="1" x14ac:dyDescent="0.3">
      <c r="A28" s="8" t="s">
        <v>46</v>
      </c>
      <c r="B28" s="5" t="s">
        <v>47</v>
      </c>
      <c r="C28" s="36">
        <v>1000</v>
      </c>
    </row>
    <row r="29" spans="1:3" ht="16.5" thickBot="1" x14ac:dyDescent="0.3">
      <c r="A29" s="8" t="s">
        <v>48</v>
      </c>
      <c r="B29" s="5" t="s">
        <v>49</v>
      </c>
      <c r="C29" s="36">
        <v>220000</v>
      </c>
    </row>
    <row r="30" spans="1:3" ht="16.5" thickBot="1" x14ac:dyDescent="0.3">
      <c r="A30" s="6" t="s">
        <v>270</v>
      </c>
      <c r="B30" s="33">
        <v>11.02</v>
      </c>
      <c r="C30" s="34">
        <f>C31+C38+C39</f>
        <v>3935000</v>
      </c>
    </row>
    <row r="31" spans="1:3" ht="32.25" thickBot="1" x14ac:dyDescent="0.3">
      <c r="A31" s="6" t="s">
        <v>271</v>
      </c>
      <c r="B31" s="7" t="s">
        <v>50</v>
      </c>
      <c r="C31" s="34">
        <f>SUM(C32:C37)</f>
        <v>3358000</v>
      </c>
    </row>
    <row r="32" spans="1:3" ht="16.149999999999999" customHeight="1" x14ac:dyDescent="0.25">
      <c r="A32" s="147" t="s">
        <v>267</v>
      </c>
      <c r="B32" s="147"/>
      <c r="C32" s="151">
        <v>366000</v>
      </c>
    </row>
    <row r="33" spans="1:3" ht="15.75" thickBot="1" x14ac:dyDescent="0.3">
      <c r="A33" s="148"/>
      <c r="B33" s="148"/>
      <c r="C33" s="152"/>
    </row>
    <row r="34" spans="1:3" ht="16.5" thickBot="1" x14ac:dyDescent="0.3">
      <c r="A34" s="8" t="s">
        <v>51</v>
      </c>
      <c r="B34" s="5"/>
      <c r="C34" s="35">
        <v>0</v>
      </c>
    </row>
    <row r="35" spans="1:3" ht="16.5" thickBot="1" x14ac:dyDescent="0.3">
      <c r="A35" s="8" t="s">
        <v>52</v>
      </c>
      <c r="B35" s="7"/>
      <c r="C35" s="35">
        <v>225000</v>
      </c>
    </row>
    <row r="36" spans="1:3" ht="16.5" thickBot="1" x14ac:dyDescent="0.3">
      <c r="A36" s="8" t="s">
        <v>53</v>
      </c>
      <c r="B36" s="7"/>
      <c r="C36" s="35">
        <v>0</v>
      </c>
    </row>
    <row r="37" spans="1:3" ht="16.5" thickBot="1" x14ac:dyDescent="0.3">
      <c r="A37" s="8" t="s">
        <v>54</v>
      </c>
      <c r="B37" s="7"/>
      <c r="C37" s="35">
        <v>2767000</v>
      </c>
    </row>
    <row r="38" spans="1:3" ht="16.5" thickBot="1" x14ac:dyDescent="0.3">
      <c r="A38" s="6" t="s">
        <v>55</v>
      </c>
      <c r="B38" s="7" t="s">
        <v>56</v>
      </c>
      <c r="C38" s="34">
        <v>125000</v>
      </c>
    </row>
    <row r="39" spans="1:3" ht="16.5" thickBot="1" x14ac:dyDescent="0.3">
      <c r="A39" s="6" t="s">
        <v>57</v>
      </c>
      <c r="B39" s="7" t="s">
        <v>58</v>
      </c>
      <c r="C39" s="34">
        <v>452000</v>
      </c>
    </row>
    <row r="40" spans="1:3" ht="16.5" thickBot="1" x14ac:dyDescent="0.3">
      <c r="A40" s="6" t="s">
        <v>59</v>
      </c>
      <c r="B40" s="33">
        <v>16.02</v>
      </c>
      <c r="C40" s="34">
        <f>C41+C44</f>
        <v>2940600</v>
      </c>
    </row>
    <row r="41" spans="1:3" ht="16.5" thickBot="1" x14ac:dyDescent="0.3">
      <c r="A41" s="8" t="s">
        <v>60</v>
      </c>
      <c r="B41" s="5" t="s">
        <v>61</v>
      </c>
      <c r="C41" s="36">
        <f>C42+C43</f>
        <v>1757600</v>
      </c>
    </row>
    <row r="42" spans="1:3" ht="16.5" thickBot="1" x14ac:dyDescent="0.3">
      <c r="A42" s="8" t="s">
        <v>62</v>
      </c>
      <c r="B42" s="5" t="s">
        <v>63</v>
      </c>
      <c r="C42" s="35">
        <v>1177000</v>
      </c>
    </row>
    <row r="43" spans="1:3" ht="16.5" thickBot="1" x14ac:dyDescent="0.3">
      <c r="A43" s="8" t="s">
        <v>64</v>
      </c>
      <c r="B43" s="5" t="s">
        <v>65</v>
      </c>
      <c r="C43" s="35">
        <v>580600</v>
      </c>
    </row>
    <row r="44" spans="1:3" ht="15.75" x14ac:dyDescent="0.25">
      <c r="A44" s="9" t="s">
        <v>66</v>
      </c>
      <c r="B44" s="141" t="s">
        <v>68</v>
      </c>
      <c r="C44" s="149">
        <v>1183000</v>
      </c>
    </row>
    <row r="45" spans="1:3" ht="16.5" thickBot="1" x14ac:dyDescent="0.3">
      <c r="A45" s="8" t="s">
        <v>67</v>
      </c>
      <c r="B45" s="142"/>
      <c r="C45" s="150"/>
    </row>
    <row r="46" spans="1:3" ht="16.5" thickBot="1" x14ac:dyDescent="0.3">
      <c r="A46" s="6" t="s">
        <v>69</v>
      </c>
      <c r="B46" s="7" t="s">
        <v>70</v>
      </c>
      <c r="C46" s="34">
        <f>C47</f>
        <v>10000</v>
      </c>
    </row>
    <row r="47" spans="1:3" ht="16.5" thickBot="1" x14ac:dyDescent="0.3">
      <c r="A47" s="8" t="s">
        <v>48</v>
      </c>
      <c r="B47" s="5" t="s">
        <v>71</v>
      </c>
      <c r="C47" s="35">
        <v>10000</v>
      </c>
    </row>
    <row r="48" spans="1:3" ht="16.5" thickBot="1" x14ac:dyDescent="0.3">
      <c r="A48" s="6" t="s">
        <v>72</v>
      </c>
      <c r="B48" s="33">
        <v>30.02</v>
      </c>
      <c r="C48" s="34">
        <f>C49</f>
        <v>489000</v>
      </c>
    </row>
    <row r="49" spans="1:3" ht="16.5" thickBot="1" x14ac:dyDescent="0.3">
      <c r="A49" s="8" t="s">
        <v>268</v>
      </c>
      <c r="B49" s="5" t="s">
        <v>73</v>
      </c>
      <c r="C49" s="35">
        <f>C50</f>
        <v>489000</v>
      </c>
    </row>
    <row r="50" spans="1:3" ht="16.5" thickBot="1" x14ac:dyDescent="0.3">
      <c r="A50" s="8" t="s">
        <v>269</v>
      </c>
      <c r="B50" s="5" t="s">
        <v>74</v>
      </c>
      <c r="C50" s="35">
        <v>489000</v>
      </c>
    </row>
    <row r="51" spans="1:3" ht="16.5" thickBot="1" x14ac:dyDescent="0.3">
      <c r="A51" s="6" t="s">
        <v>75</v>
      </c>
      <c r="B51" s="33">
        <v>34.020000000000003</v>
      </c>
      <c r="C51" s="34">
        <f>C52</f>
        <v>10000</v>
      </c>
    </row>
    <row r="52" spans="1:3" ht="16.5" thickBot="1" x14ac:dyDescent="0.3">
      <c r="A52" s="8" t="s">
        <v>76</v>
      </c>
      <c r="B52" s="5" t="s">
        <v>77</v>
      </c>
      <c r="C52" s="35">
        <v>10000</v>
      </c>
    </row>
    <row r="53" spans="1:3" ht="16.5" thickBot="1" x14ac:dyDescent="0.3">
      <c r="A53" s="6" t="s">
        <v>78</v>
      </c>
      <c r="B53" s="33">
        <v>35.020000000000003</v>
      </c>
      <c r="C53" s="34">
        <f>C54</f>
        <v>854000</v>
      </c>
    </row>
    <row r="54" spans="1:3" ht="16.5" thickBot="1" x14ac:dyDescent="0.3">
      <c r="A54" s="8" t="s">
        <v>79</v>
      </c>
      <c r="B54" s="5" t="s">
        <v>80</v>
      </c>
      <c r="C54" s="35">
        <v>854000</v>
      </c>
    </row>
    <row r="55" spans="1:3" ht="16.5" thickBot="1" x14ac:dyDescent="0.3">
      <c r="A55" s="6" t="s">
        <v>81</v>
      </c>
      <c r="B55" s="33">
        <v>36.020000000000003</v>
      </c>
      <c r="C55" s="34">
        <f>C56</f>
        <v>37000</v>
      </c>
    </row>
    <row r="56" spans="1:3" ht="16.5" thickBot="1" x14ac:dyDescent="0.3">
      <c r="A56" s="8" t="s">
        <v>82</v>
      </c>
      <c r="B56" s="39" t="s">
        <v>83</v>
      </c>
      <c r="C56" s="35">
        <v>37000</v>
      </c>
    </row>
    <row r="57" spans="1:3" ht="16.5" thickBot="1" x14ac:dyDescent="0.3">
      <c r="A57" s="6" t="s">
        <v>84</v>
      </c>
      <c r="B57" s="33">
        <v>39.020000000000003</v>
      </c>
      <c r="C57" s="34">
        <f>C58</f>
        <v>6000</v>
      </c>
    </row>
    <row r="58" spans="1:3" ht="16.5" thickBot="1" x14ac:dyDescent="0.3">
      <c r="A58" s="8" t="s">
        <v>84</v>
      </c>
      <c r="B58" s="5" t="s">
        <v>85</v>
      </c>
      <c r="C58" s="35">
        <v>6000</v>
      </c>
    </row>
    <row r="59" spans="1:3" ht="16.5" thickBot="1" x14ac:dyDescent="0.3">
      <c r="A59" s="6" t="s">
        <v>86</v>
      </c>
      <c r="B59" s="7" t="s">
        <v>87</v>
      </c>
      <c r="C59" s="34">
        <f>SUM(C60:C66)</f>
        <v>100000</v>
      </c>
    </row>
    <row r="60" spans="1:3" ht="15.75" x14ac:dyDescent="0.25">
      <c r="A60" s="9" t="s">
        <v>88</v>
      </c>
      <c r="B60" s="141" t="s">
        <v>90</v>
      </c>
      <c r="C60" s="149">
        <v>0</v>
      </c>
    </row>
    <row r="61" spans="1:3" ht="16.5" thickBot="1" x14ac:dyDescent="0.3">
      <c r="A61" s="8" t="s">
        <v>89</v>
      </c>
      <c r="B61" s="142"/>
      <c r="C61" s="150"/>
    </row>
    <row r="62" spans="1:3" ht="32.25" thickBot="1" x14ac:dyDescent="0.3">
      <c r="A62" s="30" t="s">
        <v>91</v>
      </c>
      <c r="B62" s="31" t="s">
        <v>93</v>
      </c>
      <c r="C62" s="37">
        <v>0</v>
      </c>
    </row>
    <row r="63" spans="1:3" ht="32.25" thickBot="1" x14ac:dyDescent="0.3">
      <c r="A63" s="8" t="s">
        <v>92</v>
      </c>
      <c r="B63" s="5" t="s">
        <v>94</v>
      </c>
      <c r="C63" s="38">
        <v>0</v>
      </c>
    </row>
    <row r="64" spans="1:3" ht="16.5" thickBot="1" x14ac:dyDescent="0.3">
      <c r="A64" s="8" t="s">
        <v>95</v>
      </c>
      <c r="B64" s="5" t="s">
        <v>96</v>
      </c>
      <c r="C64" s="35">
        <v>0</v>
      </c>
    </row>
    <row r="65" spans="1:3" ht="16.5" thickBot="1" x14ac:dyDescent="0.3">
      <c r="A65" s="8" t="s">
        <v>97</v>
      </c>
      <c r="B65" s="5" t="s">
        <v>96</v>
      </c>
      <c r="C65" s="35">
        <v>0</v>
      </c>
    </row>
    <row r="66" spans="1:3" ht="16.5" thickBot="1" x14ac:dyDescent="0.3">
      <c r="A66" s="8" t="s">
        <v>98</v>
      </c>
      <c r="B66" s="5" t="s">
        <v>99</v>
      </c>
      <c r="C66" s="35">
        <v>100000</v>
      </c>
    </row>
    <row r="67" spans="1:3" ht="19.899999999999999" customHeight="1" thickBot="1" x14ac:dyDescent="0.3">
      <c r="A67" s="10" t="s">
        <v>100</v>
      </c>
      <c r="B67" s="7"/>
      <c r="C67" s="34">
        <f>C59+C57+C55+C53+C51+C48+C46+C40+C20+C18+C13+C11+C30</f>
        <v>13049600</v>
      </c>
    </row>
    <row r="68" spans="1:3" ht="15.75" x14ac:dyDescent="0.25">
      <c r="A68" s="3"/>
    </row>
    <row r="69" spans="1:3" ht="15.75" x14ac:dyDescent="0.25">
      <c r="A69" s="3"/>
    </row>
    <row r="70" spans="1:3" ht="15.75" x14ac:dyDescent="0.25">
      <c r="A70" s="3"/>
    </row>
    <row r="71" spans="1:3" ht="15.75" x14ac:dyDescent="0.25">
      <c r="A71" s="3" t="s">
        <v>101</v>
      </c>
    </row>
    <row r="72" spans="1:3" ht="16.5" thickBot="1" x14ac:dyDescent="0.3">
      <c r="A72" s="3" t="s">
        <v>102</v>
      </c>
    </row>
    <row r="73" spans="1:3" ht="16.5" thickBot="1" x14ac:dyDescent="0.3">
      <c r="A73" s="12" t="s">
        <v>103</v>
      </c>
      <c r="B73" s="40">
        <v>51.02</v>
      </c>
      <c r="C73" s="41">
        <f>C74+C75+C76</f>
        <v>0</v>
      </c>
    </row>
    <row r="74" spans="1:3" ht="16.5" thickBot="1" x14ac:dyDescent="0.3">
      <c r="A74" s="8" t="s">
        <v>104</v>
      </c>
      <c r="B74" s="39" t="s">
        <v>105</v>
      </c>
      <c r="C74" s="35"/>
    </row>
    <row r="75" spans="1:3" ht="16.5" thickBot="1" x14ac:dyDescent="0.3">
      <c r="A75" s="8" t="s">
        <v>106</v>
      </c>
      <c r="B75" s="39" t="s">
        <v>107</v>
      </c>
      <c r="C75" s="35"/>
    </row>
    <row r="76" spans="1:3" ht="16.5" thickBot="1" x14ac:dyDescent="0.3">
      <c r="A76" s="8" t="s">
        <v>108</v>
      </c>
      <c r="B76" s="39" t="s">
        <v>109</v>
      </c>
      <c r="C76" s="35"/>
    </row>
    <row r="77" spans="1:3" ht="16.5" thickBot="1" x14ac:dyDescent="0.3">
      <c r="A77" s="6" t="s">
        <v>110</v>
      </c>
      <c r="B77" s="33">
        <v>61.02</v>
      </c>
      <c r="C77" s="34">
        <f>C78</f>
        <v>0</v>
      </c>
    </row>
    <row r="78" spans="1:3" ht="16.5" thickBot="1" x14ac:dyDescent="0.3">
      <c r="A78" s="8" t="s">
        <v>106</v>
      </c>
      <c r="B78" s="39" t="s">
        <v>111</v>
      </c>
      <c r="C78" s="35"/>
    </row>
    <row r="79" spans="1:3" ht="16.5" thickBot="1" x14ac:dyDescent="0.3">
      <c r="A79" s="6" t="s">
        <v>112</v>
      </c>
      <c r="B79" s="33">
        <v>65.02</v>
      </c>
      <c r="C79" s="34">
        <f>C80+C81+C82</f>
        <v>0</v>
      </c>
    </row>
    <row r="80" spans="1:3" ht="16.5" thickBot="1" x14ac:dyDescent="0.3">
      <c r="A80" s="8" t="s">
        <v>113</v>
      </c>
      <c r="B80" s="39" t="s">
        <v>114</v>
      </c>
      <c r="C80" s="42"/>
    </row>
    <row r="81" spans="1:3" ht="16.5" thickBot="1" x14ac:dyDescent="0.3">
      <c r="A81" s="8" t="s">
        <v>106</v>
      </c>
      <c r="B81" s="39" t="s">
        <v>115</v>
      </c>
      <c r="C81" s="42"/>
    </row>
    <row r="82" spans="1:3" ht="16.5" thickBot="1" x14ac:dyDescent="0.3">
      <c r="A82" s="8" t="s">
        <v>116</v>
      </c>
      <c r="B82" s="39" t="s">
        <v>117</v>
      </c>
      <c r="C82" s="42"/>
    </row>
    <row r="83" spans="1:3" ht="16.5" thickBot="1" x14ac:dyDescent="0.3">
      <c r="A83" s="6" t="s">
        <v>118</v>
      </c>
      <c r="B83" s="33">
        <v>66.02</v>
      </c>
      <c r="C83" s="34">
        <f>C84</f>
        <v>0</v>
      </c>
    </row>
    <row r="84" spans="1:3" ht="16.5" thickBot="1" x14ac:dyDescent="0.3">
      <c r="A84" s="8" t="s">
        <v>106</v>
      </c>
      <c r="B84" s="39" t="s">
        <v>119</v>
      </c>
      <c r="C84" s="35"/>
    </row>
    <row r="85" spans="1:3" ht="16.5" thickBot="1" x14ac:dyDescent="0.3">
      <c r="A85" s="6" t="s">
        <v>120</v>
      </c>
      <c r="B85" s="33">
        <v>67.02</v>
      </c>
      <c r="C85" s="34">
        <f>C86+C87+C88+C89</f>
        <v>0</v>
      </c>
    </row>
    <row r="86" spans="1:3" ht="16.5" thickBot="1" x14ac:dyDescent="0.3">
      <c r="A86" s="8" t="s">
        <v>104</v>
      </c>
      <c r="B86" s="39" t="s">
        <v>121</v>
      </c>
      <c r="C86" s="35"/>
    </row>
    <row r="87" spans="1:3" ht="16.5" thickBot="1" x14ac:dyDescent="0.3">
      <c r="A87" s="8" t="s">
        <v>106</v>
      </c>
      <c r="B87" s="39" t="s">
        <v>122</v>
      </c>
      <c r="C87" s="35"/>
    </row>
    <row r="88" spans="1:3" ht="16.5" thickBot="1" x14ac:dyDescent="0.3">
      <c r="A88" s="8" t="s">
        <v>123</v>
      </c>
      <c r="B88" s="39" t="s">
        <v>124</v>
      </c>
      <c r="C88" s="35"/>
    </row>
    <row r="89" spans="1:3" ht="16.5" thickBot="1" x14ac:dyDescent="0.3">
      <c r="A89" s="8" t="s">
        <v>125</v>
      </c>
      <c r="B89" s="39" t="s">
        <v>126</v>
      </c>
      <c r="C89" s="35"/>
    </row>
    <row r="90" spans="1:3" ht="16.5" thickBot="1" x14ac:dyDescent="0.3">
      <c r="A90" s="6" t="s">
        <v>127</v>
      </c>
      <c r="B90" s="33">
        <v>68.02</v>
      </c>
      <c r="C90" s="34">
        <f>C91+C92</f>
        <v>0</v>
      </c>
    </row>
    <row r="91" spans="1:3" ht="16.5" thickBot="1" x14ac:dyDescent="0.3">
      <c r="A91" s="8" t="s">
        <v>104</v>
      </c>
      <c r="B91" s="39" t="s">
        <v>128</v>
      </c>
      <c r="C91" s="35"/>
    </row>
    <row r="92" spans="1:3" ht="16.5" thickBot="1" x14ac:dyDescent="0.3">
      <c r="A92" s="8" t="s">
        <v>129</v>
      </c>
      <c r="B92" s="39" t="s">
        <v>130</v>
      </c>
      <c r="C92" s="35"/>
    </row>
    <row r="93" spans="1:3" ht="16.5" thickBot="1" x14ac:dyDescent="0.3">
      <c r="A93" s="6" t="s">
        <v>131</v>
      </c>
      <c r="B93" s="33">
        <v>70.02</v>
      </c>
      <c r="C93" s="34">
        <f>C94</f>
        <v>0</v>
      </c>
    </row>
    <row r="94" spans="1:3" ht="16.5" thickBot="1" x14ac:dyDescent="0.3">
      <c r="A94" s="8" t="s">
        <v>106</v>
      </c>
      <c r="B94" s="39" t="s">
        <v>132</v>
      </c>
      <c r="C94" s="35"/>
    </row>
    <row r="95" spans="1:3" ht="16.5" thickBot="1" x14ac:dyDescent="0.3">
      <c r="A95" s="6" t="s">
        <v>133</v>
      </c>
      <c r="B95" s="33">
        <v>84.02</v>
      </c>
      <c r="C95" s="34">
        <f>C96+C97+C98</f>
        <v>0</v>
      </c>
    </row>
    <row r="96" spans="1:3" ht="16.5" thickBot="1" x14ac:dyDescent="0.3">
      <c r="A96" s="8" t="s">
        <v>104</v>
      </c>
      <c r="B96" s="39" t="s">
        <v>134</v>
      </c>
      <c r="C96" s="35"/>
    </row>
    <row r="97" spans="1:3" ht="16.5" thickBot="1" x14ac:dyDescent="0.3">
      <c r="A97" s="8" t="s">
        <v>135</v>
      </c>
      <c r="B97" s="39" t="s">
        <v>136</v>
      </c>
      <c r="C97" s="35"/>
    </row>
    <row r="98" spans="1:3" ht="16.5" thickBot="1" x14ac:dyDescent="0.3">
      <c r="A98" s="8" t="s">
        <v>108</v>
      </c>
      <c r="B98" s="39" t="s">
        <v>137</v>
      </c>
      <c r="C98" s="35"/>
    </row>
    <row r="99" spans="1:3" ht="16.5" thickBot="1" x14ac:dyDescent="0.3">
      <c r="A99" s="10" t="s">
        <v>138</v>
      </c>
      <c r="B99" s="7"/>
      <c r="C99" s="34">
        <f>C95+C93+C90+C85+C83+C79+C77+C73</f>
        <v>0</v>
      </c>
    </row>
    <row r="100" spans="1:3" ht="15.75" x14ac:dyDescent="0.25">
      <c r="A100" s="13"/>
    </row>
    <row r="101" spans="1:3" ht="15.75" x14ac:dyDescent="0.25">
      <c r="A101" s="13"/>
    </row>
    <row r="102" spans="1:3" ht="15.75" x14ac:dyDescent="0.25">
      <c r="A102" s="13"/>
    </row>
    <row r="103" spans="1:3" ht="15.75" x14ac:dyDescent="0.25">
      <c r="A103" s="13"/>
    </row>
    <row r="104" spans="1:3" ht="15.75" x14ac:dyDescent="0.25">
      <c r="A104" s="13"/>
    </row>
    <row r="105" spans="1:3" ht="15.75" x14ac:dyDescent="0.25">
      <c r="A105" s="1" t="s">
        <v>139</v>
      </c>
    </row>
    <row r="106" spans="1:3" ht="15.75" x14ac:dyDescent="0.25">
      <c r="A106" s="1"/>
    </row>
    <row r="107" spans="1:3" ht="15.75" x14ac:dyDescent="0.25">
      <c r="A107" s="1"/>
    </row>
    <row r="108" spans="1:3" ht="15.75" x14ac:dyDescent="0.25">
      <c r="A108" s="1"/>
    </row>
    <row r="109" spans="1:3" ht="15.75" x14ac:dyDescent="0.25">
      <c r="A109" s="1"/>
    </row>
    <row r="110" spans="1:3" ht="15.75" x14ac:dyDescent="0.25">
      <c r="A110" s="1"/>
    </row>
    <row r="111" spans="1:3" ht="15.75" x14ac:dyDescent="0.25">
      <c r="A111" s="1"/>
    </row>
    <row r="112" spans="1:3" ht="15.75" x14ac:dyDescent="0.25">
      <c r="A112" s="1"/>
    </row>
    <row r="113" spans="1:6" ht="15.75" x14ac:dyDescent="0.25">
      <c r="A113" s="1"/>
    </row>
    <row r="114" spans="1:6" ht="15.75" x14ac:dyDescent="0.25">
      <c r="A114" s="1"/>
    </row>
    <row r="115" spans="1:6" ht="15.75" x14ac:dyDescent="0.25">
      <c r="A115" s="1"/>
    </row>
    <row r="116" spans="1:6" ht="15.75" x14ac:dyDescent="0.25">
      <c r="A116" s="1"/>
    </row>
    <row r="117" spans="1:6" ht="15.75" x14ac:dyDescent="0.25">
      <c r="A117" s="1"/>
    </row>
    <row r="118" spans="1:6" ht="15.75" x14ac:dyDescent="0.25">
      <c r="A118" s="1"/>
    </row>
    <row r="119" spans="1:6" ht="15.75" x14ac:dyDescent="0.25">
      <c r="A119" s="1"/>
    </row>
    <row r="120" spans="1:6" ht="15.75" x14ac:dyDescent="0.25">
      <c r="A120" s="1"/>
    </row>
    <row r="121" spans="1:6" ht="15.75" x14ac:dyDescent="0.25">
      <c r="A121" s="1"/>
    </row>
    <row r="122" spans="1:6" ht="15.75" x14ac:dyDescent="0.25">
      <c r="A122" s="1"/>
    </row>
    <row r="123" spans="1:6" x14ac:dyDescent="0.25">
      <c r="A123" s="14" t="s">
        <v>0</v>
      </c>
    </row>
    <row r="124" spans="1:6" x14ac:dyDescent="0.25">
      <c r="A124" s="14" t="s">
        <v>2</v>
      </c>
      <c r="F124" s="14" t="s">
        <v>140</v>
      </c>
    </row>
    <row r="125" spans="1:6" x14ac:dyDescent="0.25">
      <c r="A125" s="14" t="s">
        <v>4</v>
      </c>
    </row>
    <row r="126" spans="1:6" x14ac:dyDescent="0.25">
      <c r="A126" s="14" t="s">
        <v>141</v>
      </c>
    </row>
    <row r="127" spans="1:6" x14ac:dyDescent="0.25">
      <c r="A127" s="15" t="s">
        <v>142</v>
      </c>
    </row>
    <row r="128" spans="1:6" ht="15.75" thickBot="1" x14ac:dyDescent="0.3">
      <c r="A128" s="15" t="s">
        <v>143</v>
      </c>
    </row>
    <row r="129" spans="1:5" x14ac:dyDescent="0.25">
      <c r="A129" s="143" t="s">
        <v>11</v>
      </c>
      <c r="B129" s="131" t="s">
        <v>144</v>
      </c>
      <c r="C129" s="131" t="s">
        <v>145</v>
      </c>
      <c r="D129" s="16" t="s">
        <v>146</v>
      </c>
      <c r="E129" s="143" t="s">
        <v>147</v>
      </c>
    </row>
    <row r="130" spans="1:5" ht="15.75" thickBot="1" x14ac:dyDescent="0.3">
      <c r="A130" s="144"/>
      <c r="B130" s="132"/>
      <c r="C130" s="132"/>
      <c r="D130" s="17">
        <v>2025</v>
      </c>
      <c r="E130" s="144"/>
    </row>
    <row r="131" spans="1:5" ht="15.75" thickBot="1" x14ac:dyDescent="0.3">
      <c r="A131" s="18" t="s">
        <v>148</v>
      </c>
      <c r="B131" s="47">
        <v>51.02</v>
      </c>
      <c r="C131" s="43">
        <f>C132+C137+C150</f>
        <v>0</v>
      </c>
      <c r="D131" s="43">
        <f>D132+D137+D150</f>
        <v>0</v>
      </c>
      <c r="E131" s="43">
        <f>C131+D131</f>
        <v>0</v>
      </c>
    </row>
    <row r="132" spans="1:5" ht="15.75" thickBot="1" x14ac:dyDescent="0.3">
      <c r="A132" s="18" t="s">
        <v>149</v>
      </c>
      <c r="B132" s="19" t="s">
        <v>105</v>
      </c>
      <c r="C132" s="43">
        <f>SUM(C133:C136)</f>
        <v>0</v>
      </c>
      <c r="D132" s="43">
        <f>SUM(D133:D136)</f>
        <v>0</v>
      </c>
      <c r="E132" s="43">
        <f t="shared" ref="E132:E153" si="0">C132+D132</f>
        <v>0</v>
      </c>
    </row>
    <row r="133" spans="1:5" ht="15.75" thickBot="1" x14ac:dyDescent="0.3">
      <c r="A133" s="20" t="s">
        <v>150</v>
      </c>
      <c r="B133" s="21" t="s">
        <v>151</v>
      </c>
      <c r="C133" s="44"/>
      <c r="D133" s="44"/>
      <c r="E133" s="43">
        <f t="shared" si="0"/>
        <v>0</v>
      </c>
    </row>
    <row r="134" spans="1:5" ht="15.75" thickBot="1" x14ac:dyDescent="0.3">
      <c r="A134" s="20" t="s">
        <v>152</v>
      </c>
      <c r="B134" s="21" t="s">
        <v>153</v>
      </c>
      <c r="C134" s="44"/>
      <c r="D134" s="44"/>
      <c r="E134" s="43">
        <f t="shared" si="0"/>
        <v>0</v>
      </c>
    </row>
    <row r="135" spans="1:5" ht="15.75" thickBot="1" x14ac:dyDescent="0.3">
      <c r="A135" s="20" t="s">
        <v>154</v>
      </c>
      <c r="B135" s="21" t="s">
        <v>155</v>
      </c>
      <c r="C135" s="44"/>
      <c r="D135" s="44"/>
      <c r="E135" s="43">
        <f t="shared" si="0"/>
        <v>0</v>
      </c>
    </row>
    <row r="136" spans="1:5" ht="15.75" thickBot="1" x14ac:dyDescent="0.3">
      <c r="A136" s="20" t="s">
        <v>156</v>
      </c>
      <c r="B136" s="21" t="s">
        <v>157</v>
      </c>
      <c r="C136" s="44"/>
      <c r="D136" s="44"/>
      <c r="E136" s="43">
        <f t="shared" si="0"/>
        <v>0</v>
      </c>
    </row>
    <row r="137" spans="1:5" ht="15.75" thickBot="1" x14ac:dyDescent="0.3">
      <c r="A137" s="18" t="s">
        <v>158</v>
      </c>
      <c r="B137" s="19" t="s">
        <v>107</v>
      </c>
      <c r="C137" s="43">
        <f>SUM(C138:C149)</f>
        <v>0</v>
      </c>
      <c r="D137" s="43">
        <f>SUM(D138:D149)</f>
        <v>0</v>
      </c>
      <c r="E137" s="43">
        <f t="shared" si="0"/>
        <v>0</v>
      </c>
    </row>
    <row r="138" spans="1:5" ht="15.75" thickBot="1" x14ac:dyDescent="0.3">
      <c r="A138" s="20" t="s">
        <v>159</v>
      </c>
      <c r="B138" s="21" t="s">
        <v>160</v>
      </c>
      <c r="C138" s="44"/>
      <c r="D138" s="44"/>
      <c r="E138" s="43">
        <f t="shared" si="0"/>
        <v>0</v>
      </c>
    </row>
    <row r="139" spans="1:5" ht="15.75" thickBot="1" x14ac:dyDescent="0.3">
      <c r="A139" s="20" t="s">
        <v>161</v>
      </c>
      <c r="B139" s="21" t="s">
        <v>162</v>
      </c>
      <c r="C139" s="44"/>
      <c r="D139" s="44"/>
      <c r="E139" s="43">
        <f t="shared" si="0"/>
        <v>0</v>
      </c>
    </row>
    <row r="140" spans="1:5" ht="15.75" thickBot="1" x14ac:dyDescent="0.3">
      <c r="A140" s="20" t="s">
        <v>163</v>
      </c>
      <c r="B140" s="21" t="s">
        <v>164</v>
      </c>
      <c r="C140" s="44"/>
      <c r="D140" s="44"/>
      <c r="E140" s="43">
        <f t="shared" si="0"/>
        <v>0</v>
      </c>
    </row>
    <row r="141" spans="1:5" ht="15.75" thickBot="1" x14ac:dyDescent="0.3">
      <c r="A141" s="20" t="s">
        <v>165</v>
      </c>
      <c r="B141" s="21" t="s">
        <v>166</v>
      </c>
      <c r="C141" s="44"/>
      <c r="D141" s="44"/>
      <c r="E141" s="43">
        <f t="shared" si="0"/>
        <v>0</v>
      </c>
    </row>
    <row r="142" spans="1:5" ht="15.75" thickBot="1" x14ac:dyDescent="0.3">
      <c r="A142" s="20" t="s">
        <v>167</v>
      </c>
      <c r="B142" s="21" t="s">
        <v>168</v>
      </c>
      <c r="C142" s="44"/>
      <c r="D142" s="44"/>
      <c r="E142" s="43">
        <f t="shared" si="0"/>
        <v>0</v>
      </c>
    </row>
    <row r="143" spans="1:5" ht="15.75" thickBot="1" x14ac:dyDescent="0.3">
      <c r="A143" s="20" t="s">
        <v>169</v>
      </c>
      <c r="B143" s="21" t="s">
        <v>170</v>
      </c>
      <c r="C143" s="44"/>
      <c r="D143" s="44"/>
      <c r="E143" s="43">
        <f t="shared" si="0"/>
        <v>0</v>
      </c>
    </row>
    <row r="144" spans="1:5" ht="15.75" thickBot="1" x14ac:dyDescent="0.3">
      <c r="A144" s="20" t="s">
        <v>171</v>
      </c>
      <c r="B144" s="21" t="s">
        <v>172</v>
      </c>
      <c r="C144" s="44"/>
      <c r="D144" s="44"/>
      <c r="E144" s="43">
        <f t="shared" si="0"/>
        <v>0</v>
      </c>
    </row>
    <row r="145" spans="1:5" ht="15.75" thickBot="1" x14ac:dyDescent="0.3">
      <c r="A145" s="20" t="s">
        <v>173</v>
      </c>
      <c r="B145" s="21" t="s">
        <v>174</v>
      </c>
      <c r="C145" s="44"/>
      <c r="D145" s="44"/>
      <c r="E145" s="43">
        <f t="shared" si="0"/>
        <v>0</v>
      </c>
    </row>
    <row r="146" spans="1:5" ht="15.75" thickBot="1" x14ac:dyDescent="0.3">
      <c r="A146" s="20" t="s">
        <v>175</v>
      </c>
      <c r="B146" s="21" t="s">
        <v>176</v>
      </c>
      <c r="C146" s="44"/>
      <c r="D146" s="44"/>
      <c r="E146" s="43">
        <f t="shared" si="0"/>
        <v>0</v>
      </c>
    </row>
    <row r="147" spans="1:5" ht="15.75" thickBot="1" x14ac:dyDescent="0.3">
      <c r="A147" s="20" t="s">
        <v>177</v>
      </c>
      <c r="B147" s="21" t="s">
        <v>178</v>
      </c>
      <c r="C147" s="44"/>
      <c r="D147" s="44"/>
      <c r="E147" s="43">
        <f t="shared" si="0"/>
        <v>0</v>
      </c>
    </row>
    <row r="148" spans="1:5" ht="15.75" thickBot="1" x14ac:dyDescent="0.3">
      <c r="A148" s="20" t="s">
        <v>179</v>
      </c>
      <c r="B148" s="21" t="s">
        <v>180</v>
      </c>
      <c r="C148" s="44"/>
      <c r="D148" s="44"/>
      <c r="E148" s="43">
        <f t="shared" si="0"/>
        <v>0</v>
      </c>
    </row>
    <row r="149" spans="1:5" ht="15.75" thickBot="1" x14ac:dyDescent="0.3">
      <c r="A149" s="20" t="s">
        <v>181</v>
      </c>
      <c r="B149" s="46">
        <v>20.14</v>
      </c>
      <c r="C149" s="44"/>
      <c r="D149" s="44"/>
      <c r="E149" s="43">
        <f t="shared" si="0"/>
        <v>0</v>
      </c>
    </row>
    <row r="150" spans="1:5" ht="15.75" thickBot="1" x14ac:dyDescent="0.3">
      <c r="A150" s="18" t="s">
        <v>182</v>
      </c>
      <c r="B150" s="19" t="s">
        <v>183</v>
      </c>
      <c r="C150" s="45">
        <f>+SUM(C151:C155)</f>
        <v>0</v>
      </c>
      <c r="D150" s="45">
        <f>+SUM(D151:D155)</f>
        <v>0</v>
      </c>
      <c r="E150" s="43">
        <f t="shared" si="0"/>
        <v>0</v>
      </c>
    </row>
    <row r="151" spans="1:5" ht="15.75" thickBot="1" x14ac:dyDescent="0.3">
      <c r="A151" s="20" t="s">
        <v>184</v>
      </c>
      <c r="B151" s="21" t="s">
        <v>185</v>
      </c>
      <c r="C151" s="44"/>
      <c r="D151" s="44"/>
      <c r="E151" s="43">
        <f t="shared" si="0"/>
        <v>0</v>
      </c>
    </row>
    <row r="152" spans="1:5" ht="15.75" thickBot="1" x14ac:dyDescent="0.3">
      <c r="A152" s="20" t="s">
        <v>186</v>
      </c>
      <c r="B152" s="21" t="s">
        <v>185</v>
      </c>
      <c r="C152" s="44"/>
      <c r="D152" s="44"/>
      <c r="E152" s="43">
        <f t="shared" si="0"/>
        <v>0</v>
      </c>
    </row>
    <row r="153" spans="1:5" ht="25.5" x14ac:dyDescent="0.25">
      <c r="A153" s="22" t="s">
        <v>187</v>
      </c>
      <c r="B153" s="131" t="s">
        <v>188</v>
      </c>
      <c r="C153" s="129"/>
      <c r="D153" s="135"/>
      <c r="E153" s="137">
        <f t="shared" si="0"/>
        <v>0</v>
      </c>
    </row>
    <row r="154" spans="1:5" x14ac:dyDescent="0.25">
      <c r="A154" s="22" t="s">
        <v>92</v>
      </c>
      <c r="B154" s="133"/>
      <c r="C154" s="134"/>
      <c r="D154" s="140"/>
      <c r="E154" s="138"/>
    </row>
    <row r="155" spans="1:5" ht="15.75" thickBot="1" x14ac:dyDescent="0.3">
      <c r="A155" s="23"/>
      <c r="B155" s="132"/>
      <c r="C155" s="130"/>
      <c r="D155" s="136"/>
      <c r="E155" s="139"/>
    </row>
    <row r="156" spans="1:5" ht="15.75" thickBot="1" x14ac:dyDescent="0.3">
      <c r="A156" s="18" t="s">
        <v>189</v>
      </c>
      <c r="B156" s="47">
        <v>61.02</v>
      </c>
      <c r="C156" s="43">
        <f>C157</f>
        <v>0</v>
      </c>
      <c r="D156" s="43">
        <f>D157</f>
        <v>0</v>
      </c>
      <c r="E156" s="43">
        <f>C156+D156</f>
        <v>0</v>
      </c>
    </row>
    <row r="157" spans="1:5" ht="15.75" thickBot="1" x14ac:dyDescent="0.3">
      <c r="A157" s="18" t="s">
        <v>190</v>
      </c>
      <c r="B157" s="19" t="s">
        <v>111</v>
      </c>
      <c r="C157" s="43">
        <f>SUM(C158:C159)</f>
        <v>0</v>
      </c>
      <c r="D157" s="43">
        <f>SUM(D158:D159)</f>
        <v>0</v>
      </c>
      <c r="E157" s="43">
        <f t="shared" ref="E157:E164" si="1">C157+D157</f>
        <v>0</v>
      </c>
    </row>
    <row r="158" spans="1:5" ht="15.75" thickBot="1" x14ac:dyDescent="0.3">
      <c r="A158" s="20" t="s">
        <v>191</v>
      </c>
      <c r="B158" s="21" t="s">
        <v>166</v>
      </c>
      <c r="C158" s="44"/>
      <c r="D158" s="44"/>
      <c r="E158" s="43">
        <f t="shared" si="1"/>
        <v>0</v>
      </c>
    </row>
    <row r="159" spans="1:5" ht="15.75" thickBot="1" x14ac:dyDescent="0.3">
      <c r="A159" s="20" t="s">
        <v>192</v>
      </c>
      <c r="B159" s="21" t="s">
        <v>174</v>
      </c>
      <c r="C159" s="44"/>
      <c r="D159" s="44"/>
      <c r="E159" s="43">
        <f t="shared" si="1"/>
        <v>0</v>
      </c>
    </row>
    <row r="160" spans="1:5" ht="15.75" thickBot="1" x14ac:dyDescent="0.3">
      <c r="A160" s="18" t="s">
        <v>193</v>
      </c>
      <c r="B160" s="47">
        <v>65.02</v>
      </c>
      <c r="C160" s="43">
        <f>+C161+C162+C163</f>
        <v>0</v>
      </c>
      <c r="D160" s="43">
        <f>+D161+D162+D163</f>
        <v>0</v>
      </c>
      <c r="E160" s="43">
        <f t="shared" si="1"/>
        <v>0</v>
      </c>
    </row>
    <row r="161" spans="1:5" ht="15.75" thickBot="1" x14ac:dyDescent="0.3">
      <c r="A161" s="18" t="s">
        <v>194</v>
      </c>
      <c r="B161" s="19" t="s">
        <v>114</v>
      </c>
      <c r="C161" s="43"/>
      <c r="D161" s="43"/>
      <c r="E161" s="43">
        <f t="shared" si="1"/>
        <v>0</v>
      </c>
    </row>
    <row r="162" spans="1:5" ht="15.75" thickBot="1" x14ac:dyDescent="0.3">
      <c r="A162" s="18" t="s">
        <v>190</v>
      </c>
      <c r="B162" s="19" t="s">
        <v>115</v>
      </c>
      <c r="C162" s="43"/>
      <c r="D162" s="43"/>
      <c r="E162" s="43">
        <f t="shared" si="1"/>
        <v>0</v>
      </c>
    </row>
    <row r="163" spans="1:5" ht="15.75" thickBot="1" x14ac:dyDescent="0.3">
      <c r="A163" s="18" t="s">
        <v>195</v>
      </c>
      <c r="B163" s="19" t="s">
        <v>117</v>
      </c>
      <c r="C163" s="43">
        <f>SUM(C164:C167)</f>
        <v>0</v>
      </c>
      <c r="D163" s="43">
        <f>SUM(D164:D167)</f>
        <v>0</v>
      </c>
      <c r="E163" s="43">
        <f t="shared" si="1"/>
        <v>0</v>
      </c>
    </row>
    <row r="164" spans="1:5" ht="15.75" thickBot="1" x14ac:dyDescent="0.3">
      <c r="A164" s="20" t="s">
        <v>196</v>
      </c>
      <c r="B164" s="21" t="s">
        <v>197</v>
      </c>
      <c r="C164" s="44"/>
      <c r="D164" s="44"/>
      <c r="E164" s="43">
        <f t="shared" si="1"/>
        <v>0</v>
      </c>
    </row>
    <row r="165" spans="1:5" x14ac:dyDescent="0.25">
      <c r="A165" s="131" t="s">
        <v>51</v>
      </c>
      <c r="B165" s="24" t="s">
        <v>198</v>
      </c>
      <c r="C165" s="129"/>
      <c r="D165" s="129"/>
      <c r="E165" s="129">
        <f>C165+D165</f>
        <v>0</v>
      </c>
    </row>
    <row r="166" spans="1:5" ht="15.75" thickBot="1" x14ac:dyDescent="0.3">
      <c r="A166" s="132"/>
      <c r="B166" s="21" t="s">
        <v>199</v>
      </c>
      <c r="C166" s="130"/>
      <c r="D166" s="130"/>
      <c r="E166" s="130"/>
    </row>
    <row r="167" spans="1:5" ht="15.75" thickBot="1" x14ac:dyDescent="0.3">
      <c r="A167" s="20" t="s">
        <v>200</v>
      </c>
      <c r="B167" s="21" t="s">
        <v>201</v>
      </c>
      <c r="C167" s="44"/>
      <c r="D167" s="44"/>
      <c r="E167" s="44">
        <f>C167+D167</f>
        <v>0</v>
      </c>
    </row>
    <row r="168" spans="1:5" ht="15.75" thickBot="1" x14ac:dyDescent="0.3">
      <c r="A168" s="18" t="s">
        <v>202</v>
      </c>
      <c r="B168" s="19" t="s">
        <v>203</v>
      </c>
      <c r="C168" s="43">
        <f>C169+C172+C175+C176</f>
        <v>0</v>
      </c>
      <c r="D168" s="43">
        <f>D169+D172+D175+D176</f>
        <v>0</v>
      </c>
      <c r="E168" s="43">
        <f>C168+D168</f>
        <v>0</v>
      </c>
    </row>
    <row r="169" spans="1:5" ht="15.75" thickBot="1" x14ac:dyDescent="0.3">
      <c r="A169" s="18" t="s">
        <v>149</v>
      </c>
      <c r="B169" s="19" t="s">
        <v>121</v>
      </c>
      <c r="C169" s="43">
        <f>SUM(C170:C171)</f>
        <v>0</v>
      </c>
      <c r="D169" s="43">
        <f>SUM(D170:D171)</f>
        <v>0</v>
      </c>
      <c r="E169" s="43">
        <f t="shared" ref="E169:E195" si="2">C169+D169</f>
        <v>0</v>
      </c>
    </row>
    <row r="170" spans="1:5" ht="15.75" thickBot="1" x14ac:dyDescent="0.3">
      <c r="A170" s="20" t="s">
        <v>150</v>
      </c>
      <c r="B170" s="21" t="s">
        <v>151</v>
      </c>
      <c r="C170" s="44"/>
      <c r="D170" s="44"/>
      <c r="E170" s="43">
        <f t="shared" si="2"/>
        <v>0</v>
      </c>
    </row>
    <row r="171" spans="1:5" ht="15.75" thickBot="1" x14ac:dyDescent="0.3">
      <c r="A171" s="20" t="s">
        <v>204</v>
      </c>
      <c r="B171" s="21" t="s">
        <v>157</v>
      </c>
      <c r="C171" s="44"/>
      <c r="D171" s="44"/>
      <c r="E171" s="43">
        <f t="shared" si="2"/>
        <v>0</v>
      </c>
    </row>
    <row r="172" spans="1:5" ht="15.75" thickBot="1" x14ac:dyDescent="0.3">
      <c r="A172" s="18" t="s">
        <v>205</v>
      </c>
      <c r="B172" s="19" t="s">
        <v>122</v>
      </c>
      <c r="C172" s="43">
        <f>SUM(C173:C174)</f>
        <v>0</v>
      </c>
      <c r="D172" s="43">
        <f>SUM(D173:D174)</f>
        <v>0</v>
      </c>
      <c r="E172" s="43">
        <f t="shared" si="2"/>
        <v>0</v>
      </c>
    </row>
    <row r="173" spans="1:5" ht="15.75" thickBot="1" x14ac:dyDescent="0.3">
      <c r="A173" s="20" t="s">
        <v>206</v>
      </c>
      <c r="B173" s="21" t="s">
        <v>172</v>
      </c>
      <c r="C173" s="44"/>
      <c r="D173" s="44"/>
      <c r="E173" s="43">
        <f t="shared" si="2"/>
        <v>0</v>
      </c>
    </row>
    <row r="174" spans="1:5" ht="15.75" thickBot="1" x14ac:dyDescent="0.3">
      <c r="A174" s="20" t="s">
        <v>207</v>
      </c>
      <c r="B174" s="21" t="s">
        <v>174</v>
      </c>
      <c r="C174" s="44"/>
      <c r="D174" s="44"/>
      <c r="E174" s="43">
        <f t="shared" si="2"/>
        <v>0</v>
      </c>
    </row>
    <row r="175" spans="1:5" ht="15.75" thickBot="1" x14ac:dyDescent="0.3">
      <c r="A175" s="18" t="s">
        <v>208</v>
      </c>
      <c r="B175" s="19" t="s">
        <v>272</v>
      </c>
      <c r="C175" s="44"/>
      <c r="D175" s="44"/>
      <c r="E175" s="43">
        <f t="shared" si="2"/>
        <v>0</v>
      </c>
    </row>
    <row r="176" spans="1:5" ht="15.75" thickBot="1" x14ac:dyDescent="0.3">
      <c r="A176" s="18" t="s">
        <v>209</v>
      </c>
      <c r="B176" s="19" t="s">
        <v>126</v>
      </c>
      <c r="C176" s="43">
        <f>SUM(C177:C178)</f>
        <v>0</v>
      </c>
      <c r="D176" s="43">
        <f>SUM(D177:D178)</f>
        <v>0</v>
      </c>
      <c r="E176" s="43">
        <f t="shared" si="2"/>
        <v>0</v>
      </c>
    </row>
    <row r="177" spans="1:5" ht="15.75" thickBot="1" x14ac:dyDescent="0.3">
      <c r="A177" s="20" t="s">
        <v>210</v>
      </c>
      <c r="B177" s="21" t="s">
        <v>185</v>
      </c>
      <c r="C177" s="44"/>
      <c r="D177" s="44"/>
      <c r="E177" s="43">
        <f t="shared" si="2"/>
        <v>0</v>
      </c>
    </row>
    <row r="178" spans="1:5" ht="15.75" thickBot="1" x14ac:dyDescent="0.3">
      <c r="A178" s="20" t="s">
        <v>211</v>
      </c>
      <c r="B178" s="21" t="s">
        <v>185</v>
      </c>
      <c r="C178" s="44"/>
      <c r="D178" s="44"/>
      <c r="E178" s="43">
        <f t="shared" si="2"/>
        <v>0</v>
      </c>
    </row>
    <row r="179" spans="1:5" ht="15.75" thickBot="1" x14ac:dyDescent="0.3">
      <c r="A179" s="18" t="s">
        <v>212</v>
      </c>
      <c r="B179" s="19" t="s">
        <v>213</v>
      </c>
      <c r="C179" s="43">
        <f>C180+C182</f>
        <v>0</v>
      </c>
      <c r="D179" s="43">
        <f>D180+D182</f>
        <v>0</v>
      </c>
      <c r="E179" s="43">
        <f t="shared" si="2"/>
        <v>0</v>
      </c>
    </row>
    <row r="180" spans="1:5" ht="15.75" thickBot="1" x14ac:dyDescent="0.3">
      <c r="A180" s="18" t="s">
        <v>214</v>
      </c>
      <c r="B180" s="19" t="s">
        <v>128</v>
      </c>
      <c r="C180" s="43">
        <f>C181</f>
        <v>0</v>
      </c>
      <c r="D180" s="44">
        <f>D181</f>
        <v>0</v>
      </c>
      <c r="E180" s="43">
        <f t="shared" si="2"/>
        <v>0</v>
      </c>
    </row>
    <row r="181" spans="1:5" ht="15.75" thickBot="1" x14ac:dyDescent="0.3">
      <c r="A181" s="18" t="s">
        <v>215</v>
      </c>
      <c r="B181" s="19" t="s">
        <v>151</v>
      </c>
      <c r="C181" s="44"/>
      <c r="D181" s="44"/>
      <c r="E181" s="43">
        <f t="shared" si="2"/>
        <v>0</v>
      </c>
    </row>
    <row r="182" spans="1:5" ht="15.75" thickBot="1" x14ac:dyDescent="0.3">
      <c r="A182" s="18" t="s">
        <v>216</v>
      </c>
      <c r="B182" s="19" t="s">
        <v>130</v>
      </c>
      <c r="C182" s="43">
        <f>SUM(C183:C185)</f>
        <v>0</v>
      </c>
      <c r="D182" s="43">
        <f>SUM(D183:D185)</f>
        <v>0</v>
      </c>
      <c r="E182" s="43">
        <f t="shared" si="2"/>
        <v>0</v>
      </c>
    </row>
    <row r="183" spans="1:5" ht="15.75" thickBot="1" x14ac:dyDescent="0.3">
      <c r="A183" s="20" t="s">
        <v>217</v>
      </c>
      <c r="B183" s="21" t="s">
        <v>130</v>
      </c>
      <c r="C183" s="44"/>
      <c r="D183" s="44"/>
      <c r="E183" s="43">
        <f t="shared" si="2"/>
        <v>0</v>
      </c>
    </row>
    <row r="184" spans="1:5" ht="15.75" thickBot="1" x14ac:dyDescent="0.3">
      <c r="A184" s="20" t="s">
        <v>218</v>
      </c>
      <c r="B184" s="21" t="s">
        <v>130</v>
      </c>
      <c r="C184" s="44"/>
      <c r="D184" s="44"/>
      <c r="E184" s="43">
        <f t="shared" si="2"/>
        <v>0</v>
      </c>
    </row>
    <row r="185" spans="1:5" ht="15.75" thickBot="1" x14ac:dyDescent="0.3">
      <c r="A185" s="20" t="e">
        <f>-Alte ajutoare sociale in numerar</f>
        <v>#NAME?</v>
      </c>
      <c r="B185" s="21" t="s">
        <v>273</v>
      </c>
      <c r="C185" s="44"/>
      <c r="D185" s="44"/>
      <c r="E185" s="43">
        <f t="shared" si="2"/>
        <v>0</v>
      </c>
    </row>
    <row r="186" spans="1:5" ht="15.75" thickBot="1" x14ac:dyDescent="0.3">
      <c r="A186" s="18" t="s">
        <v>219</v>
      </c>
      <c r="B186" s="19" t="s">
        <v>220</v>
      </c>
      <c r="C186" s="43">
        <f>C187</f>
        <v>0</v>
      </c>
      <c r="D186" s="43">
        <f>D187</f>
        <v>0</v>
      </c>
      <c r="E186" s="43">
        <f t="shared" si="2"/>
        <v>0</v>
      </c>
    </row>
    <row r="187" spans="1:5" ht="15.75" thickBot="1" x14ac:dyDescent="0.3">
      <c r="A187" s="18" t="s">
        <v>221</v>
      </c>
      <c r="B187" s="19" t="s">
        <v>132</v>
      </c>
      <c r="C187" s="43">
        <f>C188+C189</f>
        <v>0</v>
      </c>
      <c r="D187" s="43">
        <f>D188+D189</f>
        <v>0</v>
      </c>
      <c r="E187" s="43">
        <f t="shared" si="2"/>
        <v>0</v>
      </c>
    </row>
    <row r="188" spans="1:5" ht="15.75" thickBot="1" x14ac:dyDescent="0.3">
      <c r="A188" s="20" t="s">
        <v>222</v>
      </c>
      <c r="B188" s="21" t="s">
        <v>223</v>
      </c>
      <c r="C188" s="44"/>
      <c r="D188" s="44"/>
      <c r="E188" s="43">
        <f t="shared" si="2"/>
        <v>0</v>
      </c>
    </row>
    <row r="189" spans="1:5" ht="15.75" thickBot="1" x14ac:dyDescent="0.3">
      <c r="A189" s="20" t="s">
        <v>224</v>
      </c>
      <c r="B189" s="21" t="s">
        <v>170</v>
      </c>
      <c r="C189" s="44"/>
      <c r="D189" s="44"/>
      <c r="E189" s="43">
        <f t="shared" si="2"/>
        <v>0</v>
      </c>
    </row>
    <row r="190" spans="1:5" ht="15.75" thickBot="1" x14ac:dyDescent="0.3">
      <c r="A190" s="18" t="s">
        <v>225</v>
      </c>
      <c r="B190" s="19" t="s">
        <v>226</v>
      </c>
      <c r="C190" s="43">
        <f>C191+C192+C194</f>
        <v>0</v>
      </c>
      <c r="D190" s="43">
        <f>D191+D192+D194</f>
        <v>0</v>
      </c>
      <c r="E190" s="43">
        <f t="shared" si="2"/>
        <v>0</v>
      </c>
    </row>
    <row r="191" spans="1:5" ht="15.75" thickBot="1" x14ac:dyDescent="0.3">
      <c r="A191" s="18" t="s">
        <v>104</v>
      </c>
      <c r="B191" s="19" t="s">
        <v>134</v>
      </c>
      <c r="C191" s="43"/>
      <c r="D191" s="43"/>
      <c r="E191" s="43">
        <f t="shared" si="2"/>
        <v>0</v>
      </c>
    </row>
    <row r="192" spans="1:5" ht="15.75" thickBot="1" x14ac:dyDescent="0.3">
      <c r="A192" s="18" t="s">
        <v>227</v>
      </c>
      <c r="B192" s="19" t="s">
        <v>136</v>
      </c>
      <c r="C192" s="43">
        <f>C193</f>
        <v>0</v>
      </c>
      <c r="D192" s="43">
        <f>D193</f>
        <v>0</v>
      </c>
      <c r="E192" s="43">
        <f t="shared" si="2"/>
        <v>0</v>
      </c>
    </row>
    <row r="193" spans="1:5" ht="15.75" thickBot="1" x14ac:dyDescent="0.3">
      <c r="A193" s="20" t="s">
        <v>228</v>
      </c>
      <c r="B193" s="21" t="s">
        <v>174</v>
      </c>
      <c r="C193" s="44"/>
      <c r="D193" s="44"/>
      <c r="E193" s="43">
        <f t="shared" si="2"/>
        <v>0</v>
      </c>
    </row>
    <row r="194" spans="1:5" ht="15.75" thickBot="1" x14ac:dyDescent="0.3">
      <c r="A194" s="25" t="s">
        <v>229</v>
      </c>
      <c r="B194" s="19" t="s">
        <v>137</v>
      </c>
      <c r="C194" s="43">
        <f>SUM(C195:C202)</f>
        <v>0</v>
      </c>
      <c r="D194" s="43">
        <f>SUM(D195:D202)</f>
        <v>0</v>
      </c>
      <c r="E194" s="43">
        <f t="shared" si="2"/>
        <v>0</v>
      </c>
    </row>
    <row r="195" spans="1:5" ht="15.75" thickBot="1" x14ac:dyDescent="0.3">
      <c r="A195" s="26" t="s">
        <v>230</v>
      </c>
      <c r="B195" s="21" t="s">
        <v>185</v>
      </c>
      <c r="C195" s="44"/>
      <c r="D195" s="44"/>
      <c r="E195" s="43">
        <f t="shared" si="2"/>
        <v>0</v>
      </c>
    </row>
    <row r="196" spans="1:5" x14ac:dyDescent="0.25">
      <c r="A196" s="145" t="s">
        <v>231</v>
      </c>
      <c r="B196" s="131" t="s">
        <v>185</v>
      </c>
      <c r="C196" s="129"/>
      <c r="D196" s="129"/>
      <c r="E196" s="129">
        <f>C196+D196</f>
        <v>0</v>
      </c>
    </row>
    <row r="197" spans="1:5" ht="15.75" thickBot="1" x14ac:dyDescent="0.3">
      <c r="A197" s="146"/>
      <c r="B197" s="132"/>
      <c r="C197" s="130"/>
      <c r="D197" s="130"/>
      <c r="E197" s="130"/>
    </row>
    <row r="198" spans="1:5" x14ac:dyDescent="0.25">
      <c r="A198" s="22" t="s">
        <v>232</v>
      </c>
      <c r="B198" s="131"/>
      <c r="C198" s="129"/>
      <c r="D198" s="135"/>
      <c r="E198" s="129">
        <f>C198+D198</f>
        <v>0</v>
      </c>
    </row>
    <row r="199" spans="1:5" x14ac:dyDescent="0.25">
      <c r="A199" s="22" t="s">
        <v>233</v>
      </c>
      <c r="B199" s="133"/>
      <c r="C199" s="134"/>
      <c r="D199" s="140"/>
      <c r="E199" s="134"/>
    </row>
    <row r="200" spans="1:5" ht="15.75" thickBot="1" x14ac:dyDescent="0.3">
      <c r="A200" s="23"/>
      <c r="B200" s="132"/>
      <c r="C200" s="130"/>
      <c r="D200" s="136"/>
      <c r="E200" s="130"/>
    </row>
    <row r="201" spans="1:5" x14ac:dyDescent="0.25">
      <c r="A201" s="131" t="s">
        <v>234</v>
      </c>
      <c r="B201" s="131"/>
      <c r="C201" s="129"/>
      <c r="D201" s="135"/>
      <c r="E201" s="129">
        <f>C201+D201</f>
        <v>0</v>
      </c>
    </row>
    <row r="202" spans="1:5" ht="19.899999999999999" customHeight="1" thickBot="1" x14ac:dyDescent="0.3">
      <c r="A202" s="132"/>
      <c r="B202" s="132"/>
      <c r="C202" s="130"/>
      <c r="D202" s="136"/>
      <c r="E202" s="130"/>
    </row>
    <row r="203" spans="1:5" ht="15.75" thickBot="1" x14ac:dyDescent="0.3">
      <c r="A203" s="18" t="s">
        <v>235</v>
      </c>
      <c r="B203" s="19"/>
      <c r="C203" s="43">
        <f>C190+C186+C179+C168+C160+C156+C131</f>
        <v>0</v>
      </c>
      <c r="D203" s="43">
        <f>D190+D186+D179+D168+D160+D156+D131</f>
        <v>0</v>
      </c>
      <c r="E203" s="43">
        <f>C203+D203</f>
        <v>0</v>
      </c>
    </row>
    <row r="204" spans="1:5" x14ac:dyDescent="0.25">
      <c r="A204" s="14"/>
    </row>
    <row r="205" spans="1:5" x14ac:dyDescent="0.25">
      <c r="A205" s="32" t="s">
        <v>262</v>
      </c>
    </row>
    <row r="206" spans="1:5" x14ac:dyDescent="0.25">
      <c r="A206" s="14" t="s">
        <v>263</v>
      </c>
    </row>
    <row r="207" spans="1:5" ht="15.75" x14ac:dyDescent="0.25">
      <c r="A207" s="1"/>
    </row>
    <row r="208" spans="1:5" ht="15.75" x14ac:dyDescent="0.25">
      <c r="A208" s="1"/>
    </row>
    <row r="209" spans="1:3" ht="15.75" x14ac:dyDescent="0.25">
      <c r="A209" s="1"/>
    </row>
    <row r="210" spans="1:3" ht="15.75" x14ac:dyDescent="0.25">
      <c r="A210" s="1"/>
    </row>
    <row r="211" spans="1:3" ht="15.75" x14ac:dyDescent="0.25">
      <c r="A211" s="1" t="s">
        <v>0</v>
      </c>
      <c r="B211" s="1" t="s">
        <v>236</v>
      </c>
    </row>
    <row r="212" spans="1:3" ht="15.75" x14ac:dyDescent="0.25">
      <c r="A212" s="1" t="s">
        <v>2</v>
      </c>
      <c r="B212" s="1" t="s">
        <v>264</v>
      </c>
    </row>
    <row r="213" spans="1:3" ht="15.75" x14ac:dyDescent="0.25">
      <c r="A213" s="1" t="s">
        <v>4</v>
      </c>
    </row>
    <row r="214" spans="1:3" ht="15.75" x14ac:dyDescent="0.25">
      <c r="A214" s="1" t="s">
        <v>5</v>
      </c>
    </row>
    <row r="215" spans="1:3" ht="15.75" x14ac:dyDescent="0.25">
      <c r="A215" s="1"/>
    </row>
    <row r="216" spans="1:3" ht="15.75" x14ac:dyDescent="0.25">
      <c r="A216" s="2" t="s">
        <v>237</v>
      </c>
    </row>
    <row r="217" spans="1:3" ht="15.75" x14ac:dyDescent="0.25">
      <c r="A217" s="2"/>
    </row>
    <row r="218" spans="1:3" ht="15.75" x14ac:dyDescent="0.25">
      <c r="A218" s="3" t="s">
        <v>238</v>
      </c>
    </row>
    <row r="219" spans="1:3" ht="16.5" thickBot="1" x14ac:dyDescent="0.3">
      <c r="A219" s="3"/>
    </row>
    <row r="220" spans="1:3" ht="15.75" x14ac:dyDescent="0.25">
      <c r="A220" s="127" t="s">
        <v>239</v>
      </c>
      <c r="B220" s="127" t="s">
        <v>240</v>
      </c>
      <c r="C220" s="27" t="s">
        <v>241</v>
      </c>
    </row>
    <row r="221" spans="1:3" ht="16.5" thickBot="1" x14ac:dyDescent="0.3">
      <c r="A221" s="128"/>
      <c r="B221" s="128"/>
      <c r="C221" s="7" t="s">
        <v>242</v>
      </c>
    </row>
    <row r="222" spans="1:3" ht="16.5" thickBot="1" x14ac:dyDescent="0.3">
      <c r="A222" s="6" t="s">
        <v>243</v>
      </c>
      <c r="B222" s="7"/>
      <c r="C222" s="34">
        <f>C223+C225</f>
        <v>0</v>
      </c>
    </row>
    <row r="223" spans="1:3" ht="15.75" x14ac:dyDescent="0.25">
      <c r="A223" s="28" t="s">
        <v>244</v>
      </c>
      <c r="B223" s="127" t="s">
        <v>246</v>
      </c>
      <c r="C223" s="125"/>
    </row>
    <row r="224" spans="1:3" ht="16.5" thickBot="1" x14ac:dyDescent="0.3">
      <c r="A224" s="6" t="s">
        <v>245</v>
      </c>
      <c r="B224" s="128"/>
      <c r="C224" s="126"/>
    </row>
    <row r="225" spans="1:3" ht="15.75" x14ac:dyDescent="0.25">
      <c r="A225" s="28" t="s">
        <v>247</v>
      </c>
      <c r="B225" s="127" t="s">
        <v>249</v>
      </c>
      <c r="C225" s="125"/>
    </row>
    <row r="226" spans="1:3" ht="16.5" thickBot="1" x14ac:dyDescent="0.3">
      <c r="A226" s="6" t="s">
        <v>248</v>
      </c>
      <c r="B226" s="128"/>
      <c r="C226" s="126"/>
    </row>
    <row r="227" spans="1:3" ht="16.5" thickBot="1" x14ac:dyDescent="0.3">
      <c r="A227" s="6" t="s">
        <v>250</v>
      </c>
      <c r="B227" s="7"/>
      <c r="C227" s="34">
        <f>C228</f>
        <v>0</v>
      </c>
    </row>
    <row r="228" spans="1:3" ht="16.5" thickBot="1" x14ac:dyDescent="0.3">
      <c r="A228" s="6" t="s">
        <v>251</v>
      </c>
      <c r="B228" s="7" t="s">
        <v>252</v>
      </c>
      <c r="C228" s="34">
        <f>SUM(C229:C232)</f>
        <v>0</v>
      </c>
    </row>
    <row r="229" spans="1:3" ht="16.5" thickBot="1" x14ac:dyDescent="0.3">
      <c r="A229" s="8" t="s">
        <v>253</v>
      </c>
      <c r="B229" s="5" t="s">
        <v>223</v>
      </c>
      <c r="C229" s="35"/>
    </row>
    <row r="230" spans="1:3" ht="16.5" thickBot="1" x14ac:dyDescent="0.3">
      <c r="A230" s="8" t="s">
        <v>254</v>
      </c>
      <c r="B230" s="5" t="s">
        <v>174</v>
      </c>
      <c r="C230" s="35"/>
    </row>
    <row r="231" spans="1:3" ht="16.5" thickBot="1" x14ac:dyDescent="0.3">
      <c r="A231" s="8" t="s">
        <v>255</v>
      </c>
      <c r="B231" s="5" t="s">
        <v>256</v>
      </c>
      <c r="C231" s="35"/>
    </row>
    <row r="232" spans="1:3" ht="16.5" thickBot="1" x14ac:dyDescent="0.3">
      <c r="A232" s="8" t="s">
        <v>257</v>
      </c>
      <c r="B232" s="5" t="s">
        <v>178</v>
      </c>
      <c r="C232" s="35"/>
    </row>
    <row r="233" spans="1:3" ht="15.75" x14ac:dyDescent="0.25">
      <c r="B233" s="11" t="s">
        <v>258</v>
      </c>
    </row>
    <row r="236" spans="1:3" ht="18.75" x14ac:dyDescent="0.25">
      <c r="A236" s="29"/>
    </row>
    <row r="237" spans="1:3" ht="18.75" x14ac:dyDescent="0.25">
      <c r="A237" s="29"/>
    </row>
    <row r="238" spans="1:3" ht="18.75" x14ac:dyDescent="0.25">
      <c r="A238" s="29"/>
    </row>
    <row r="239" spans="1:3" ht="15.75" x14ac:dyDescent="0.25">
      <c r="A239" s="1" t="s">
        <v>0</v>
      </c>
      <c r="B239" s="1" t="s">
        <v>266</v>
      </c>
    </row>
    <row r="240" spans="1:3" ht="15.75" x14ac:dyDescent="0.25">
      <c r="A240" s="1" t="s">
        <v>2</v>
      </c>
      <c r="B240" s="1" t="s">
        <v>265</v>
      </c>
    </row>
    <row r="241" spans="1:3" ht="15.75" x14ac:dyDescent="0.25">
      <c r="A241" s="1" t="s">
        <v>4</v>
      </c>
    </row>
    <row r="242" spans="1:3" ht="15.75" x14ac:dyDescent="0.25">
      <c r="A242" s="1" t="s">
        <v>5</v>
      </c>
    </row>
    <row r="243" spans="1:3" ht="15.75" x14ac:dyDescent="0.25">
      <c r="A243" s="1"/>
    </row>
    <row r="244" spans="1:3" ht="15.75" x14ac:dyDescent="0.25">
      <c r="A244" s="2" t="s">
        <v>259</v>
      </c>
    </row>
    <row r="245" spans="1:3" ht="15.75" x14ac:dyDescent="0.25">
      <c r="A245" s="2"/>
    </row>
    <row r="246" spans="1:3" ht="16.5" thickBot="1" x14ac:dyDescent="0.3">
      <c r="A246" s="3" t="s">
        <v>238</v>
      </c>
    </row>
    <row r="247" spans="1:3" ht="15.75" x14ac:dyDescent="0.25">
      <c r="A247" s="127" t="s">
        <v>239</v>
      </c>
      <c r="B247" s="127" t="s">
        <v>240</v>
      </c>
      <c r="C247" s="27" t="s">
        <v>241</v>
      </c>
    </row>
    <row r="248" spans="1:3" ht="16.5" thickBot="1" x14ac:dyDescent="0.3">
      <c r="A248" s="128"/>
      <c r="B248" s="128"/>
      <c r="C248" s="7" t="s">
        <v>242</v>
      </c>
    </row>
    <row r="249" spans="1:3" ht="16.5" thickBot="1" x14ac:dyDescent="0.3">
      <c r="A249" s="6" t="s">
        <v>243</v>
      </c>
      <c r="B249" s="7"/>
      <c r="C249" s="34"/>
    </row>
    <row r="250" spans="1:3" ht="15.75" x14ac:dyDescent="0.25">
      <c r="A250" s="28" t="s">
        <v>244</v>
      </c>
      <c r="B250" s="127" t="s">
        <v>261</v>
      </c>
      <c r="C250" s="125"/>
    </row>
    <row r="251" spans="1:3" ht="16.5" thickBot="1" x14ac:dyDescent="0.3">
      <c r="A251" s="6" t="s">
        <v>260</v>
      </c>
      <c r="B251" s="128"/>
      <c r="C251" s="126"/>
    </row>
    <row r="252" spans="1:3" ht="15.75" x14ac:dyDescent="0.25">
      <c r="A252" s="28" t="s">
        <v>247</v>
      </c>
      <c r="B252" s="127"/>
      <c r="C252" s="125"/>
    </row>
    <row r="253" spans="1:3" ht="16.5" thickBot="1" x14ac:dyDescent="0.3">
      <c r="A253" s="6" t="s">
        <v>248</v>
      </c>
      <c r="B253" s="128"/>
      <c r="C253" s="126"/>
    </row>
    <row r="254" spans="1:3" ht="16.5" thickBot="1" x14ac:dyDescent="0.3">
      <c r="A254" s="6" t="s">
        <v>250</v>
      </c>
      <c r="B254" s="7"/>
      <c r="C254" s="34"/>
    </row>
    <row r="255" spans="1:3" ht="16.5" thickBot="1" x14ac:dyDescent="0.3">
      <c r="A255" s="6" t="s">
        <v>251</v>
      </c>
      <c r="B255" s="7" t="s">
        <v>252</v>
      </c>
      <c r="C255" s="34"/>
    </row>
    <row r="256" spans="1:3" ht="16.5" thickBot="1" x14ac:dyDescent="0.3">
      <c r="A256" s="8" t="s">
        <v>253</v>
      </c>
      <c r="B256" s="5" t="s">
        <v>223</v>
      </c>
      <c r="C256" s="35"/>
    </row>
    <row r="257" spans="1:9" ht="16.5" thickBot="1" x14ac:dyDescent="0.3">
      <c r="A257" s="8" t="s">
        <v>254</v>
      </c>
      <c r="B257" s="5" t="s">
        <v>174</v>
      </c>
      <c r="C257" s="35"/>
    </row>
    <row r="258" spans="1:9" ht="16.5" thickBot="1" x14ac:dyDescent="0.3">
      <c r="A258" s="8" t="s">
        <v>255</v>
      </c>
      <c r="B258" s="5" t="s">
        <v>256</v>
      </c>
      <c r="C258" s="35"/>
    </row>
    <row r="259" spans="1:9" ht="16.5" thickBot="1" x14ac:dyDescent="0.3">
      <c r="A259" s="8" t="s">
        <v>257</v>
      </c>
      <c r="B259" s="5" t="s">
        <v>178</v>
      </c>
      <c r="C259" s="35"/>
    </row>
    <row r="260" spans="1:9" ht="18.75" x14ac:dyDescent="0.25">
      <c r="A260" s="29"/>
    </row>
    <row r="261" spans="1:9" x14ac:dyDescent="0.25">
      <c r="A261" s="32" t="s">
        <v>262</v>
      </c>
    </row>
    <row r="262" spans="1:9" ht="15.75" x14ac:dyDescent="0.25">
      <c r="A262" s="14" t="s">
        <v>263</v>
      </c>
      <c r="I262" s="1"/>
    </row>
    <row r="263" spans="1:9" ht="18.75" x14ac:dyDescent="0.25">
      <c r="A263" s="29"/>
    </row>
    <row r="264" spans="1:9" ht="18.75" x14ac:dyDescent="0.25">
      <c r="A264" s="29"/>
    </row>
    <row r="265" spans="1:9" ht="18.75" x14ac:dyDescent="0.25">
      <c r="A265" s="29"/>
    </row>
    <row r="266" spans="1:9" ht="18.75" x14ac:dyDescent="0.25">
      <c r="A266" s="29"/>
    </row>
    <row r="267" spans="1:9" ht="18.75" x14ac:dyDescent="0.25">
      <c r="A267" s="29"/>
    </row>
    <row r="268" spans="1:9" ht="18.75" x14ac:dyDescent="0.25">
      <c r="A268" s="29"/>
    </row>
    <row r="269" spans="1:9" ht="18.75" x14ac:dyDescent="0.25">
      <c r="A269" s="29"/>
    </row>
    <row r="270" spans="1:9" ht="18.75" x14ac:dyDescent="0.25">
      <c r="A270" s="29"/>
    </row>
    <row r="271" spans="1:9" ht="18.75" x14ac:dyDescent="0.25">
      <c r="A271" s="29"/>
    </row>
    <row r="272" spans="1:9" ht="18.75" x14ac:dyDescent="0.25">
      <c r="A272" s="29"/>
    </row>
  </sheetData>
  <mergeCells count="50">
    <mergeCell ref="C16:C17"/>
    <mergeCell ref="C32:C33"/>
    <mergeCell ref="C129:C130"/>
    <mergeCell ref="C153:C155"/>
    <mergeCell ref="C44:C45"/>
    <mergeCell ref="C60:C61"/>
    <mergeCell ref="A9:A10"/>
    <mergeCell ref="B9:B10"/>
    <mergeCell ref="A16:A17"/>
    <mergeCell ref="B16:B17"/>
    <mergeCell ref="A32:A33"/>
    <mergeCell ref="B32:B33"/>
    <mergeCell ref="A247:A248"/>
    <mergeCell ref="A201:A202"/>
    <mergeCell ref="A196:A197"/>
    <mergeCell ref="B153:B155"/>
    <mergeCell ref="B196:B197"/>
    <mergeCell ref="B201:B202"/>
    <mergeCell ref="B60:B61"/>
    <mergeCell ref="B129:B130"/>
    <mergeCell ref="A129:A130"/>
    <mergeCell ref="B44:B45"/>
    <mergeCell ref="E129:E130"/>
    <mergeCell ref="D165:D166"/>
    <mergeCell ref="E165:E166"/>
    <mergeCell ref="D201:D202"/>
    <mergeCell ref="E153:E155"/>
    <mergeCell ref="D153:D155"/>
    <mergeCell ref="E198:E200"/>
    <mergeCell ref="D196:D197"/>
    <mergeCell ref="D198:D200"/>
    <mergeCell ref="E196:E197"/>
    <mergeCell ref="E201:E202"/>
    <mergeCell ref="C196:C197"/>
    <mergeCell ref="A220:A221"/>
    <mergeCell ref="A165:A166"/>
    <mergeCell ref="B198:B200"/>
    <mergeCell ref="C165:C166"/>
    <mergeCell ref="C201:C202"/>
    <mergeCell ref="B220:B221"/>
    <mergeCell ref="C198:C200"/>
    <mergeCell ref="C223:C224"/>
    <mergeCell ref="B252:B253"/>
    <mergeCell ref="C252:C253"/>
    <mergeCell ref="B250:B251"/>
    <mergeCell ref="B247:B248"/>
    <mergeCell ref="C250:C251"/>
    <mergeCell ref="C225:C226"/>
    <mergeCell ref="B223:B224"/>
    <mergeCell ref="B225:B226"/>
  </mergeCells>
  <phoneticPr fontId="0" type="noConversion"/>
  <pageMargins left="0.7" right="0.7" top="0.75" bottom="0.75" header="0.3" footer="0.3"/>
  <pageSetup paperSize="9" scale="65" orientation="portrait" r:id="rId1"/>
  <rowBreaks count="3" manualBreakCount="3">
    <brk id="120" max="4" man="1"/>
    <brk id="166" max="4" man="1"/>
    <brk id="208" max="4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9"/>
  <sheetViews>
    <sheetView tabSelected="1" topLeftCell="A25" workbookViewId="0">
      <selection activeCell="C20" sqref="C20"/>
    </sheetView>
  </sheetViews>
  <sheetFormatPr defaultRowHeight="15" x14ac:dyDescent="0.25"/>
  <cols>
    <col min="1" max="1" width="75.85546875" customWidth="1"/>
    <col min="2" max="2" width="13.85546875" style="49" customWidth="1"/>
    <col min="3" max="3" width="15.7109375" customWidth="1"/>
    <col min="4" max="4" width="15.85546875" customWidth="1"/>
    <col min="5" max="5" width="16.28515625" customWidth="1"/>
  </cols>
  <sheetData>
    <row r="1" spans="1:7" ht="15.75" x14ac:dyDescent="0.25">
      <c r="A1" s="1" t="s">
        <v>0</v>
      </c>
    </row>
    <row r="2" spans="1:7" ht="15.75" x14ac:dyDescent="0.25">
      <c r="A2" s="1" t="s">
        <v>2</v>
      </c>
      <c r="F2" s="1" t="s">
        <v>140</v>
      </c>
    </row>
    <row r="3" spans="1:7" ht="15.75" x14ac:dyDescent="0.25">
      <c r="A3" s="1" t="s">
        <v>4</v>
      </c>
    </row>
    <row r="4" spans="1:7" ht="15.75" x14ac:dyDescent="0.25">
      <c r="A4" s="1" t="s">
        <v>141</v>
      </c>
    </row>
    <row r="5" spans="1:7" ht="15.75" x14ac:dyDescent="0.25">
      <c r="A5" s="1"/>
    </row>
    <row r="6" spans="1:7" ht="15.75" x14ac:dyDescent="0.25">
      <c r="A6" s="1"/>
    </row>
    <row r="7" spans="1:7" ht="15.75" x14ac:dyDescent="0.25">
      <c r="A7" s="48" t="s">
        <v>142</v>
      </c>
    </row>
    <row r="8" spans="1:7" ht="15.75" x14ac:dyDescent="0.25">
      <c r="A8" s="48" t="s">
        <v>316</v>
      </c>
    </row>
    <row r="9" spans="1:7" ht="15.75" x14ac:dyDescent="0.25">
      <c r="A9" s="48"/>
    </row>
    <row r="10" spans="1:7" ht="15.75" x14ac:dyDescent="0.25">
      <c r="A10" s="48"/>
    </row>
    <row r="11" spans="1:7" ht="15.75" x14ac:dyDescent="0.25">
      <c r="A11" s="153" t="s">
        <v>11</v>
      </c>
      <c r="B11" s="154" t="s">
        <v>274</v>
      </c>
      <c r="C11" s="73" t="s">
        <v>275</v>
      </c>
      <c r="D11" s="153" t="s">
        <v>314</v>
      </c>
      <c r="E11" s="153" t="s">
        <v>315</v>
      </c>
    </row>
    <row r="12" spans="1:7" ht="15.75" x14ac:dyDescent="0.25">
      <c r="A12" s="153"/>
      <c r="B12" s="154"/>
      <c r="C12" s="73">
        <v>2025</v>
      </c>
      <c r="D12" s="153"/>
      <c r="E12" s="153"/>
    </row>
    <row r="13" spans="1:7" ht="15.75" x14ac:dyDescent="0.25">
      <c r="A13" s="74" t="s">
        <v>148</v>
      </c>
      <c r="B13" s="75">
        <v>51.02</v>
      </c>
      <c r="C13" s="76">
        <f>C14+C19+C68</f>
        <v>685000</v>
      </c>
      <c r="D13" s="76">
        <f>D14+D19+D68</f>
        <v>6651800</v>
      </c>
      <c r="E13" s="76">
        <f>C13+D13</f>
        <v>7336800</v>
      </c>
    </row>
    <row r="14" spans="1:7" ht="15.75" x14ac:dyDescent="0.25">
      <c r="A14" s="77" t="s">
        <v>149</v>
      </c>
      <c r="B14" s="78" t="s">
        <v>105</v>
      </c>
      <c r="C14" s="79">
        <f>SUM(C15:C18)</f>
        <v>0</v>
      </c>
      <c r="D14" s="79">
        <f>SUM(D15:D18)</f>
        <v>2151000</v>
      </c>
      <c r="E14" s="80">
        <f t="shared" ref="E14:E67" si="0">C14+D14</f>
        <v>2151000</v>
      </c>
    </row>
    <row r="15" spans="1:7" ht="15.75" x14ac:dyDescent="0.25">
      <c r="A15" s="55" t="s">
        <v>150</v>
      </c>
      <c r="B15" s="56" t="s">
        <v>151</v>
      </c>
      <c r="C15" s="57"/>
      <c r="D15" s="57">
        <v>1945000</v>
      </c>
      <c r="E15" s="58">
        <f t="shared" si="0"/>
        <v>1945000</v>
      </c>
      <c r="G15" s="54"/>
    </row>
    <row r="16" spans="1:7" ht="15.75" x14ac:dyDescent="0.25">
      <c r="A16" s="55" t="s">
        <v>152</v>
      </c>
      <c r="B16" s="56" t="s">
        <v>153</v>
      </c>
      <c r="C16" s="57"/>
      <c r="D16" s="57">
        <v>170000</v>
      </c>
      <c r="E16" s="58">
        <f t="shared" si="0"/>
        <v>170000</v>
      </c>
    </row>
    <row r="17" spans="1:5" ht="15.75" x14ac:dyDescent="0.25">
      <c r="A17" s="55" t="s">
        <v>154</v>
      </c>
      <c r="B17" s="56" t="s">
        <v>155</v>
      </c>
      <c r="C17" s="57"/>
      <c r="D17" s="57">
        <v>36000</v>
      </c>
      <c r="E17" s="58">
        <f t="shared" si="0"/>
        <v>36000</v>
      </c>
    </row>
    <row r="18" spans="1:5" ht="15.75" x14ac:dyDescent="0.25">
      <c r="A18" s="55" t="s">
        <v>156</v>
      </c>
      <c r="B18" s="56" t="s">
        <v>157</v>
      </c>
      <c r="C18" s="57"/>
      <c r="D18" s="57">
        <v>0</v>
      </c>
      <c r="E18" s="58">
        <f t="shared" si="0"/>
        <v>0</v>
      </c>
    </row>
    <row r="19" spans="1:5" ht="15.75" x14ac:dyDescent="0.25">
      <c r="A19" s="81" t="s">
        <v>158</v>
      </c>
      <c r="B19" s="82" t="s">
        <v>107</v>
      </c>
      <c r="C19" s="83">
        <f>SUM(C20:C67)</f>
        <v>602000</v>
      </c>
      <c r="D19" s="83">
        <f>SUM(D20:D67)</f>
        <v>2600700</v>
      </c>
      <c r="E19" s="83">
        <f t="shared" si="0"/>
        <v>3202700</v>
      </c>
    </row>
    <row r="20" spans="1:5" ht="15.75" x14ac:dyDescent="0.25">
      <c r="A20" s="55" t="s">
        <v>301</v>
      </c>
      <c r="B20" s="109" t="s">
        <v>168</v>
      </c>
      <c r="C20" s="57">
        <v>5600</v>
      </c>
      <c r="D20" s="57">
        <v>10000</v>
      </c>
      <c r="E20" s="58">
        <f t="shared" si="0"/>
        <v>15600</v>
      </c>
    </row>
    <row r="21" spans="1:5" ht="15.75" x14ac:dyDescent="0.25">
      <c r="A21" s="55" t="s">
        <v>292</v>
      </c>
      <c r="B21" s="56" t="s">
        <v>160</v>
      </c>
      <c r="C21" s="57">
        <v>2300</v>
      </c>
      <c r="D21" s="57">
        <v>54000</v>
      </c>
      <c r="E21" s="58">
        <f t="shared" si="0"/>
        <v>56300</v>
      </c>
    </row>
    <row r="22" spans="1:5" ht="15.75" x14ac:dyDescent="0.25">
      <c r="A22" s="55" t="s">
        <v>291</v>
      </c>
      <c r="B22" s="56" t="s">
        <v>164</v>
      </c>
      <c r="C22" s="57">
        <v>178500</v>
      </c>
      <c r="D22" s="57">
        <v>912000</v>
      </c>
      <c r="E22" s="58">
        <f t="shared" si="0"/>
        <v>1090500</v>
      </c>
    </row>
    <row r="23" spans="1:5" ht="15.75" x14ac:dyDescent="0.25">
      <c r="A23" s="55" t="s">
        <v>343</v>
      </c>
      <c r="B23" s="56" t="s">
        <v>172</v>
      </c>
      <c r="C23" s="57"/>
      <c r="D23" s="57">
        <v>10000</v>
      </c>
      <c r="E23" s="58">
        <f t="shared" si="0"/>
        <v>10000</v>
      </c>
    </row>
    <row r="24" spans="1:5" ht="15.75" x14ac:dyDescent="0.25">
      <c r="A24" s="55" t="s">
        <v>300</v>
      </c>
      <c r="B24" s="56" t="s">
        <v>174</v>
      </c>
      <c r="C24" s="57">
        <v>0</v>
      </c>
      <c r="D24" s="57">
        <v>9000</v>
      </c>
      <c r="E24" s="58">
        <f t="shared" si="0"/>
        <v>9000</v>
      </c>
    </row>
    <row r="25" spans="1:5" ht="15.75" x14ac:dyDescent="0.25">
      <c r="A25" s="55" t="s">
        <v>171</v>
      </c>
      <c r="B25" s="56" t="s">
        <v>172</v>
      </c>
      <c r="C25" s="57">
        <v>45500</v>
      </c>
      <c r="D25" s="57">
        <v>0</v>
      </c>
      <c r="E25" s="58">
        <f t="shared" si="0"/>
        <v>45500</v>
      </c>
    </row>
    <row r="26" spans="1:5" ht="15.75" x14ac:dyDescent="0.25">
      <c r="A26" s="55" t="s">
        <v>299</v>
      </c>
      <c r="B26" s="56" t="s">
        <v>172</v>
      </c>
      <c r="C26" s="57">
        <v>45000</v>
      </c>
      <c r="D26" s="57">
        <v>45000</v>
      </c>
      <c r="E26" s="58">
        <f t="shared" si="0"/>
        <v>90000</v>
      </c>
    </row>
    <row r="27" spans="1:5" ht="15.75" x14ac:dyDescent="0.25">
      <c r="A27" s="55" t="s">
        <v>297</v>
      </c>
      <c r="B27" s="56" t="s">
        <v>172</v>
      </c>
      <c r="C27" s="57">
        <v>500</v>
      </c>
      <c r="D27" s="57">
        <v>8000</v>
      </c>
      <c r="E27" s="58">
        <f t="shared" si="0"/>
        <v>8500</v>
      </c>
    </row>
    <row r="28" spans="1:5" ht="15.75" x14ac:dyDescent="0.25">
      <c r="A28" s="107" t="s">
        <v>360</v>
      </c>
      <c r="B28" s="56" t="s">
        <v>174</v>
      </c>
      <c r="C28" s="57"/>
      <c r="D28" s="57">
        <v>12000</v>
      </c>
      <c r="E28" s="58">
        <f t="shared" si="0"/>
        <v>12000</v>
      </c>
    </row>
    <row r="29" spans="1:5" ht="15.75" x14ac:dyDescent="0.25">
      <c r="A29" s="55" t="s">
        <v>276</v>
      </c>
      <c r="B29" s="56" t="s">
        <v>174</v>
      </c>
      <c r="C29" s="57"/>
      <c r="D29" s="57">
        <v>44000</v>
      </c>
      <c r="E29" s="58">
        <f t="shared" si="0"/>
        <v>44000</v>
      </c>
    </row>
    <row r="30" spans="1:5" ht="15.75" x14ac:dyDescent="0.25">
      <c r="A30" s="55" t="s">
        <v>293</v>
      </c>
      <c r="B30" s="56" t="s">
        <v>172</v>
      </c>
      <c r="C30" s="57">
        <v>3500</v>
      </c>
      <c r="D30" s="57">
        <v>17000</v>
      </c>
      <c r="E30" s="58">
        <f t="shared" si="0"/>
        <v>20500</v>
      </c>
    </row>
    <row r="31" spans="1:5" ht="15.75" x14ac:dyDescent="0.25">
      <c r="A31" s="55" t="s">
        <v>277</v>
      </c>
      <c r="B31" s="56" t="s">
        <v>162</v>
      </c>
      <c r="C31" s="57">
        <v>8500</v>
      </c>
      <c r="D31" s="57">
        <v>15000</v>
      </c>
      <c r="E31" s="58">
        <f t="shared" si="0"/>
        <v>23500</v>
      </c>
    </row>
    <row r="32" spans="1:5" ht="15.75" x14ac:dyDescent="0.25">
      <c r="A32" s="55" t="s">
        <v>345</v>
      </c>
      <c r="B32" s="56" t="s">
        <v>172</v>
      </c>
      <c r="C32" s="57">
        <v>83000</v>
      </c>
      <c r="D32" s="57">
        <v>90000</v>
      </c>
      <c r="E32" s="58">
        <f t="shared" si="0"/>
        <v>173000</v>
      </c>
    </row>
    <row r="33" spans="1:5" ht="15.75" x14ac:dyDescent="0.25">
      <c r="A33" s="55" t="s">
        <v>278</v>
      </c>
      <c r="B33" s="56" t="s">
        <v>166</v>
      </c>
      <c r="C33" s="57">
        <v>0</v>
      </c>
      <c r="D33" s="57">
        <v>50000</v>
      </c>
      <c r="E33" s="58">
        <f t="shared" si="0"/>
        <v>50000</v>
      </c>
    </row>
    <row r="34" spans="1:5" ht="15.75" x14ac:dyDescent="0.25">
      <c r="A34" s="55" t="s">
        <v>279</v>
      </c>
      <c r="B34" s="56" t="s">
        <v>174</v>
      </c>
      <c r="C34" s="57"/>
      <c r="D34" s="57">
        <v>20000</v>
      </c>
      <c r="E34" s="58">
        <f t="shared" si="0"/>
        <v>20000</v>
      </c>
    </row>
    <row r="35" spans="1:5" ht="15.75" x14ac:dyDescent="0.25">
      <c r="A35" s="55" t="s">
        <v>346</v>
      </c>
      <c r="B35" s="109" t="s">
        <v>168</v>
      </c>
      <c r="C35" s="57"/>
      <c r="D35" s="57">
        <v>60000</v>
      </c>
      <c r="E35" s="58">
        <f t="shared" si="0"/>
        <v>60000</v>
      </c>
    </row>
    <row r="36" spans="1:5" ht="15.75" x14ac:dyDescent="0.25">
      <c r="A36" s="55" t="s">
        <v>347</v>
      </c>
      <c r="B36" s="56" t="s">
        <v>172</v>
      </c>
      <c r="C36" s="57"/>
      <c r="D36" s="57">
        <v>8700</v>
      </c>
      <c r="E36" s="58">
        <f t="shared" si="0"/>
        <v>8700</v>
      </c>
    </row>
    <row r="37" spans="1:5" ht="15.75" x14ac:dyDescent="0.25">
      <c r="A37" s="55" t="s">
        <v>344</v>
      </c>
      <c r="B37" s="56" t="s">
        <v>174</v>
      </c>
      <c r="C37" s="57"/>
      <c r="D37" s="57">
        <v>7000</v>
      </c>
      <c r="E37" s="58">
        <f t="shared" si="0"/>
        <v>7000</v>
      </c>
    </row>
    <row r="38" spans="1:5" ht="15.75" x14ac:dyDescent="0.25">
      <c r="A38" s="55" t="s">
        <v>280</v>
      </c>
      <c r="B38" s="56">
        <v>20.14</v>
      </c>
      <c r="C38" s="57">
        <v>8500</v>
      </c>
      <c r="D38" s="57">
        <v>30000</v>
      </c>
      <c r="E38" s="58">
        <f t="shared" si="0"/>
        <v>38500</v>
      </c>
    </row>
    <row r="39" spans="1:5" ht="15.75" x14ac:dyDescent="0.25">
      <c r="A39" s="55" t="s">
        <v>281</v>
      </c>
      <c r="B39" s="56" t="s">
        <v>174</v>
      </c>
      <c r="C39" s="57">
        <v>6400</v>
      </c>
      <c r="D39" s="57">
        <v>35000</v>
      </c>
      <c r="E39" s="58">
        <f t="shared" si="0"/>
        <v>41400</v>
      </c>
    </row>
    <row r="40" spans="1:5" ht="15.75" x14ac:dyDescent="0.25">
      <c r="A40" s="55" t="s">
        <v>348</v>
      </c>
      <c r="B40" s="56" t="s">
        <v>174</v>
      </c>
      <c r="C40" s="57">
        <v>6000</v>
      </c>
      <c r="D40" s="57">
        <v>25000</v>
      </c>
      <c r="E40" s="58">
        <f t="shared" si="0"/>
        <v>31000</v>
      </c>
    </row>
    <row r="41" spans="1:5" ht="31.5" x14ac:dyDescent="0.25">
      <c r="A41" s="55" t="s">
        <v>282</v>
      </c>
      <c r="B41" s="56" t="s">
        <v>170</v>
      </c>
      <c r="C41" s="57">
        <v>19000</v>
      </c>
      <c r="D41" s="57">
        <v>25000</v>
      </c>
      <c r="E41" s="58">
        <f t="shared" si="0"/>
        <v>44000</v>
      </c>
    </row>
    <row r="42" spans="1:5" ht="15.75" x14ac:dyDescent="0.25">
      <c r="A42" s="55" t="s">
        <v>349</v>
      </c>
      <c r="B42" s="56" t="s">
        <v>174</v>
      </c>
      <c r="C42" s="57">
        <v>1500</v>
      </c>
      <c r="D42" s="57">
        <v>10000</v>
      </c>
      <c r="E42" s="58">
        <f t="shared" si="0"/>
        <v>11500</v>
      </c>
    </row>
    <row r="43" spans="1:5" ht="15.75" x14ac:dyDescent="0.25">
      <c r="A43" s="55" t="s">
        <v>350</v>
      </c>
      <c r="B43" s="56" t="s">
        <v>174</v>
      </c>
      <c r="C43" s="57"/>
      <c r="D43" s="57">
        <v>15000</v>
      </c>
      <c r="E43" s="58">
        <f t="shared" si="0"/>
        <v>15000</v>
      </c>
    </row>
    <row r="44" spans="1:5" ht="15.75" x14ac:dyDescent="0.25">
      <c r="A44" s="110" t="s">
        <v>365</v>
      </c>
      <c r="B44" s="109" t="s">
        <v>174</v>
      </c>
      <c r="C44" s="111"/>
      <c r="D44" s="111">
        <v>10000</v>
      </c>
      <c r="E44" s="58">
        <f t="shared" si="0"/>
        <v>10000</v>
      </c>
    </row>
    <row r="45" spans="1:5" ht="15.75" x14ac:dyDescent="0.25">
      <c r="A45" s="55" t="s">
        <v>351</v>
      </c>
      <c r="B45" s="56" t="s">
        <v>174</v>
      </c>
      <c r="C45" s="57">
        <v>6500</v>
      </c>
      <c r="D45" s="57">
        <v>18000</v>
      </c>
      <c r="E45" s="58">
        <f t="shared" si="0"/>
        <v>24500</v>
      </c>
    </row>
    <row r="46" spans="1:5" ht="15.75" x14ac:dyDescent="0.25">
      <c r="A46" s="55" t="s">
        <v>283</v>
      </c>
      <c r="B46" s="56" t="s">
        <v>178</v>
      </c>
      <c r="C46" s="57"/>
      <c r="D46" s="57">
        <v>40000</v>
      </c>
      <c r="E46" s="58">
        <f t="shared" si="0"/>
        <v>40000</v>
      </c>
    </row>
    <row r="47" spans="1:5" ht="15.75" x14ac:dyDescent="0.25">
      <c r="A47" s="55" t="s">
        <v>317</v>
      </c>
      <c r="B47" s="56" t="s">
        <v>174</v>
      </c>
      <c r="C47" s="57">
        <v>136200</v>
      </c>
      <c r="D47" s="57">
        <v>150000</v>
      </c>
      <c r="E47" s="58">
        <f t="shared" si="0"/>
        <v>286200</v>
      </c>
    </row>
    <row r="48" spans="1:5" ht="15.75" x14ac:dyDescent="0.25">
      <c r="A48" s="55" t="s">
        <v>352</v>
      </c>
      <c r="B48" s="56" t="s">
        <v>174</v>
      </c>
      <c r="C48" s="57">
        <v>6500</v>
      </c>
      <c r="D48" s="57">
        <v>10000</v>
      </c>
      <c r="E48" s="58">
        <f t="shared" si="0"/>
        <v>16500</v>
      </c>
    </row>
    <row r="49" spans="1:6" ht="15.75" x14ac:dyDescent="0.25">
      <c r="A49" s="55" t="s">
        <v>353</v>
      </c>
      <c r="B49" s="56" t="s">
        <v>174</v>
      </c>
      <c r="C49" s="57"/>
      <c r="D49" s="57">
        <v>117000</v>
      </c>
      <c r="E49" s="58">
        <f t="shared" si="0"/>
        <v>117000</v>
      </c>
    </row>
    <row r="50" spans="1:6" ht="15.75" x14ac:dyDescent="0.25">
      <c r="A50" s="55" t="s">
        <v>354</v>
      </c>
      <c r="B50" s="56" t="s">
        <v>174</v>
      </c>
      <c r="C50" s="57"/>
      <c r="D50" s="57">
        <v>0</v>
      </c>
      <c r="E50" s="58">
        <f t="shared" si="0"/>
        <v>0</v>
      </c>
    </row>
    <row r="51" spans="1:6" ht="15.75" x14ac:dyDescent="0.25">
      <c r="A51" s="55" t="s">
        <v>284</v>
      </c>
      <c r="B51" s="56">
        <v>20.13</v>
      </c>
      <c r="C51" s="57"/>
      <c r="D51" s="57">
        <v>10000</v>
      </c>
      <c r="E51" s="58">
        <f t="shared" si="0"/>
        <v>10000</v>
      </c>
    </row>
    <row r="52" spans="1:6" ht="15.75" x14ac:dyDescent="0.25">
      <c r="A52" s="55" t="s">
        <v>285</v>
      </c>
      <c r="B52" s="56" t="s">
        <v>174</v>
      </c>
      <c r="C52" s="57">
        <v>30000</v>
      </c>
      <c r="D52" s="57">
        <v>100000</v>
      </c>
      <c r="E52" s="58">
        <f t="shared" si="0"/>
        <v>130000</v>
      </c>
    </row>
    <row r="53" spans="1:6" ht="15.75" x14ac:dyDescent="0.25">
      <c r="A53" s="55" t="s">
        <v>355</v>
      </c>
      <c r="B53" s="56" t="s">
        <v>172</v>
      </c>
      <c r="C53" s="57"/>
      <c r="D53" s="57">
        <v>40000</v>
      </c>
      <c r="E53" s="58">
        <f t="shared" si="0"/>
        <v>40000</v>
      </c>
    </row>
    <row r="54" spans="1:6" ht="15.75" x14ac:dyDescent="0.25">
      <c r="A54" s="55" t="s">
        <v>304</v>
      </c>
      <c r="B54" s="56" t="s">
        <v>174</v>
      </c>
      <c r="C54" s="57"/>
      <c r="D54" s="57">
        <v>5000</v>
      </c>
      <c r="E54" s="58">
        <f t="shared" si="0"/>
        <v>5000</v>
      </c>
    </row>
    <row r="55" spans="1:6" ht="15.75" x14ac:dyDescent="0.25">
      <c r="A55" s="110" t="s">
        <v>363</v>
      </c>
      <c r="B55" s="109" t="s">
        <v>174</v>
      </c>
      <c r="C55" s="111"/>
      <c r="D55" s="111">
        <v>10000</v>
      </c>
      <c r="E55" s="58">
        <f t="shared" si="0"/>
        <v>10000</v>
      </c>
    </row>
    <row r="56" spans="1:6" ht="15.75" x14ac:dyDescent="0.25">
      <c r="A56" s="55" t="s">
        <v>305</v>
      </c>
      <c r="B56" s="56" t="s">
        <v>174</v>
      </c>
      <c r="C56" s="57">
        <v>9000</v>
      </c>
      <c r="D56" s="57">
        <v>28000</v>
      </c>
      <c r="E56" s="58">
        <f t="shared" si="0"/>
        <v>37000</v>
      </c>
    </row>
    <row r="57" spans="1:6" ht="15.75" x14ac:dyDescent="0.25">
      <c r="A57" s="55" t="s">
        <v>303</v>
      </c>
      <c r="B57" s="56" t="s">
        <v>174</v>
      </c>
      <c r="C57" s="57"/>
      <c r="D57" s="57">
        <v>40000</v>
      </c>
      <c r="E57" s="58">
        <f t="shared" si="0"/>
        <v>40000</v>
      </c>
    </row>
    <row r="58" spans="1:6" ht="15.75" x14ac:dyDescent="0.25">
      <c r="A58" s="107" t="s">
        <v>359</v>
      </c>
      <c r="B58" s="106" t="s">
        <v>174</v>
      </c>
      <c r="C58" s="108"/>
      <c r="D58" s="108">
        <v>74000</v>
      </c>
      <c r="E58" s="58">
        <f t="shared" si="0"/>
        <v>74000</v>
      </c>
    </row>
    <row r="59" spans="1:6" ht="15.75" x14ac:dyDescent="0.25">
      <c r="A59" s="110" t="s">
        <v>362</v>
      </c>
      <c r="B59" s="56" t="s">
        <v>174</v>
      </c>
      <c r="C59" s="57"/>
      <c r="D59" s="57">
        <v>30000</v>
      </c>
      <c r="E59" s="58">
        <f t="shared" si="0"/>
        <v>30000</v>
      </c>
      <c r="F59" t="s">
        <v>312</v>
      </c>
    </row>
    <row r="60" spans="1:6" ht="15.75" x14ac:dyDescent="0.25">
      <c r="A60" s="55" t="s">
        <v>302</v>
      </c>
      <c r="B60" s="56" t="s">
        <v>290</v>
      </c>
      <c r="C60" s="57"/>
      <c r="D60" s="57">
        <v>150000</v>
      </c>
      <c r="E60" s="58">
        <f t="shared" si="0"/>
        <v>150000</v>
      </c>
    </row>
    <row r="61" spans="1:6" ht="15.75" x14ac:dyDescent="0.25">
      <c r="A61" s="110" t="s">
        <v>366</v>
      </c>
      <c r="B61" s="109" t="s">
        <v>174</v>
      </c>
      <c r="C61" s="111"/>
      <c r="D61" s="111">
        <v>15000</v>
      </c>
      <c r="E61" s="58">
        <f t="shared" si="0"/>
        <v>15000</v>
      </c>
    </row>
    <row r="62" spans="1:6" ht="15.75" x14ac:dyDescent="0.25">
      <c r="A62" s="110" t="s">
        <v>364</v>
      </c>
      <c r="B62" s="109" t="s">
        <v>174</v>
      </c>
      <c r="C62" s="111"/>
      <c r="D62" s="111">
        <v>20000</v>
      </c>
      <c r="E62" s="58">
        <f t="shared" si="0"/>
        <v>20000</v>
      </c>
    </row>
    <row r="63" spans="1:6" ht="15.75" x14ac:dyDescent="0.25">
      <c r="A63" s="55" t="s">
        <v>356</v>
      </c>
      <c r="B63" s="56" t="s">
        <v>174</v>
      </c>
      <c r="C63" s="57"/>
      <c r="D63" s="57">
        <v>12000</v>
      </c>
      <c r="E63" s="58">
        <f t="shared" si="0"/>
        <v>12000</v>
      </c>
    </row>
    <row r="64" spans="1:6" ht="15.75" x14ac:dyDescent="0.25">
      <c r="A64" s="55" t="s">
        <v>357</v>
      </c>
      <c r="B64" s="56" t="s">
        <v>174</v>
      </c>
      <c r="C64" s="57"/>
      <c r="D64" s="57">
        <v>10000</v>
      </c>
      <c r="E64" s="58">
        <f t="shared" si="0"/>
        <v>10000</v>
      </c>
    </row>
    <row r="65" spans="1:10" ht="15.75" x14ac:dyDescent="0.25">
      <c r="A65" s="118" t="s">
        <v>368</v>
      </c>
      <c r="B65" s="117" t="s">
        <v>290</v>
      </c>
      <c r="C65" s="119"/>
      <c r="D65" s="119">
        <v>150000</v>
      </c>
      <c r="E65" s="58">
        <f t="shared" si="0"/>
        <v>150000</v>
      </c>
    </row>
    <row r="66" spans="1:10" ht="15.75" x14ac:dyDescent="0.25">
      <c r="A66" s="118" t="s">
        <v>370</v>
      </c>
      <c r="B66" s="117" t="s">
        <v>174</v>
      </c>
      <c r="C66" s="119"/>
      <c r="D66" s="119">
        <v>20000</v>
      </c>
      <c r="E66" s="58">
        <f t="shared" si="0"/>
        <v>20000</v>
      </c>
    </row>
    <row r="67" spans="1:10" ht="15.75" x14ac:dyDescent="0.25">
      <c r="A67" s="118" t="s">
        <v>371</v>
      </c>
      <c r="B67" s="117" t="s">
        <v>174</v>
      </c>
      <c r="C67" s="119"/>
      <c r="D67" s="119">
        <v>30000</v>
      </c>
      <c r="E67" s="58">
        <f t="shared" si="0"/>
        <v>30000</v>
      </c>
    </row>
    <row r="68" spans="1:10" ht="15.75" x14ac:dyDescent="0.25">
      <c r="A68" s="84" t="s">
        <v>182</v>
      </c>
      <c r="B68" s="85" t="s">
        <v>183</v>
      </c>
      <c r="C68" s="86">
        <f>SUM(C69:C75)</f>
        <v>83000</v>
      </c>
      <c r="D68" s="86">
        <f>SUM(D69:D77)</f>
        <v>1900100</v>
      </c>
      <c r="E68" s="87">
        <f>C68+D68</f>
        <v>1983100</v>
      </c>
    </row>
    <row r="69" spans="1:10" ht="31.5" x14ac:dyDescent="0.25">
      <c r="A69" s="55" t="s">
        <v>310</v>
      </c>
      <c r="B69" s="56" t="s">
        <v>185</v>
      </c>
      <c r="C69" s="57">
        <v>71000</v>
      </c>
      <c r="D69" s="57">
        <v>0</v>
      </c>
      <c r="E69" s="58">
        <f>C69+D69</f>
        <v>71000</v>
      </c>
    </row>
    <row r="70" spans="1:10" ht="31.5" x14ac:dyDescent="0.25">
      <c r="A70" s="55" t="s">
        <v>311</v>
      </c>
      <c r="B70" s="154">
        <v>60.16</v>
      </c>
      <c r="C70" s="158">
        <v>12000</v>
      </c>
      <c r="D70" s="158">
        <v>1018400</v>
      </c>
      <c r="E70" s="158">
        <f>C70+D70</f>
        <v>1030400</v>
      </c>
    </row>
    <row r="71" spans="1:10" ht="31.5" x14ac:dyDescent="0.25">
      <c r="A71" s="55" t="s">
        <v>92</v>
      </c>
      <c r="B71" s="154"/>
      <c r="C71" s="158"/>
      <c r="D71" s="158"/>
      <c r="E71" s="158"/>
      <c r="F71" t="s">
        <v>358</v>
      </c>
      <c r="G71" s="51" t="s">
        <v>313</v>
      </c>
      <c r="H71" s="51"/>
      <c r="I71" s="51"/>
      <c r="J71" s="51"/>
    </row>
    <row r="72" spans="1:10" ht="15.75" x14ac:dyDescent="0.25">
      <c r="A72" s="55" t="s">
        <v>336</v>
      </c>
      <c r="B72" s="56" t="s">
        <v>307</v>
      </c>
      <c r="C72" s="57"/>
      <c r="D72" s="57">
        <v>120000</v>
      </c>
      <c r="E72" s="57">
        <v>120000</v>
      </c>
    </row>
    <row r="73" spans="1:10" ht="15.75" x14ac:dyDescent="0.25">
      <c r="A73" s="55" t="s">
        <v>337</v>
      </c>
      <c r="B73" s="56" t="s">
        <v>307</v>
      </c>
      <c r="C73" s="57"/>
      <c r="D73" s="57">
        <v>326700</v>
      </c>
      <c r="E73" s="57">
        <f t="shared" ref="E73:E87" si="1">C73+D73</f>
        <v>326700</v>
      </c>
      <c r="F73" t="s">
        <v>358</v>
      </c>
    </row>
    <row r="74" spans="1:10" ht="15.75" x14ac:dyDescent="0.25">
      <c r="A74" s="110" t="s">
        <v>367</v>
      </c>
      <c r="B74" s="56" t="s">
        <v>307</v>
      </c>
      <c r="C74" s="57"/>
      <c r="D74" s="57">
        <v>134000</v>
      </c>
      <c r="E74" s="57">
        <v>134000</v>
      </c>
      <c r="F74" t="s">
        <v>358</v>
      </c>
    </row>
    <row r="75" spans="1:10" ht="15.75" x14ac:dyDescent="0.25">
      <c r="A75" s="55" t="s">
        <v>338</v>
      </c>
      <c r="B75" s="109" t="s">
        <v>185</v>
      </c>
      <c r="C75" s="57"/>
      <c r="D75" s="57">
        <v>150000</v>
      </c>
      <c r="E75" s="57">
        <f t="shared" si="1"/>
        <v>150000</v>
      </c>
    </row>
    <row r="76" spans="1:10" ht="15.75" x14ac:dyDescent="0.25">
      <c r="A76" s="55" t="s">
        <v>342</v>
      </c>
      <c r="B76" s="56" t="s">
        <v>307</v>
      </c>
      <c r="C76" s="57"/>
      <c r="D76" s="57">
        <v>136000</v>
      </c>
      <c r="E76" s="57">
        <v>136000</v>
      </c>
    </row>
    <row r="77" spans="1:10" ht="15.75" x14ac:dyDescent="0.25">
      <c r="A77" s="110" t="s">
        <v>361</v>
      </c>
      <c r="B77" s="56" t="s">
        <v>307</v>
      </c>
      <c r="C77" s="57"/>
      <c r="D77" s="57">
        <v>15000</v>
      </c>
      <c r="E77" s="57">
        <v>15000</v>
      </c>
    </row>
    <row r="78" spans="1:10" ht="15.75" x14ac:dyDescent="0.25">
      <c r="A78" s="88" t="s">
        <v>320</v>
      </c>
      <c r="B78" s="64">
        <v>54.02</v>
      </c>
      <c r="C78" s="59"/>
      <c r="D78" s="59">
        <v>279000</v>
      </c>
      <c r="E78" s="59">
        <f t="shared" si="1"/>
        <v>279000</v>
      </c>
    </row>
    <row r="79" spans="1:10" ht="15.75" x14ac:dyDescent="0.25">
      <c r="A79" s="65" t="s">
        <v>149</v>
      </c>
      <c r="B79" s="66" t="s">
        <v>319</v>
      </c>
      <c r="C79" s="67"/>
      <c r="D79" s="67">
        <v>279000</v>
      </c>
      <c r="E79" s="67">
        <v>279000</v>
      </c>
    </row>
    <row r="80" spans="1:10" s="50" customFormat="1" ht="15.75" x14ac:dyDescent="0.25">
      <c r="A80" s="74" t="s">
        <v>286</v>
      </c>
      <c r="B80" s="75">
        <v>61.02</v>
      </c>
      <c r="C80" s="76">
        <f>C81</f>
        <v>0</v>
      </c>
      <c r="D80" s="76">
        <f>D81</f>
        <v>10000</v>
      </c>
      <c r="E80" s="89">
        <f t="shared" si="1"/>
        <v>10000</v>
      </c>
    </row>
    <row r="81" spans="1:5" ht="15.75" x14ac:dyDescent="0.25">
      <c r="A81" s="81" t="s">
        <v>190</v>
      </c>
      <c r="B81" s="82" t="s">
        <v>111</v>
      </c>
      <c r="C81" s="90">
        <f>SUM(C82:C83)</f>
        <v>0</v>
      </c>
      <c r="D81" s="90">
        <f>SUM(D82:D83)</f>
        <v>10000</v>
      </c>
      <c r="E81" s="89">
        <f t="shared" si="1"/>
        <v>10000</v>
      </c>
    </row>
    <row r="82" spans="1:5" ht="15.75" x14ac:dyDescent="0.25">
      <c r="A82" s="55" t="s">
        <v>287</v>
      </c>
      <c r="B82" s="56" t="s">
        <v>166</v>
      </c>
      <c r="C82" s="57"/>
      <c r="D82" s="57">
        <v>5000</v>
      </c>
      <c r="E82" s="57">
        <f t="shared" si="1"/>
        <v>5000</v>
      </c>
    </row>
    <row r="83" spans="1:5" ht="15.75" x14ac:dyDescent="0.25">
      <c r="A83" s="55" t="s">
        <v>288</v>
      </c>
      <c r="B83" s="56" t="s">
        <v>174</v>
      </c>
      <c r="C83" s="57"/>
      <c r="D83" s="57">
        <v>5000</v>
      </c>
      <c r="E83" s="57">
        <f t="shared" si="1"/>
        <v>5000</v>
      </c>
    </row>
    <row r="84" spans="1:5" ht="15.75" x14ac:dyDescent="0.25">
      <c r="A84" s="74" t="s">
        <v>193</v>
      </c>
      <c r="B84" s="75">
        <v>65.02</v>
      </c>
      <c r="C84" s="91">
        <f>C86+C88</f>
        <v>0</v>
      </c>
      <c r="D84" s="91">
        <f>D85+D86+D88</f>
        <v>782000</v>
      </c>
      <c r="E84" s="89">
        <f>C84+D84</f>
        <v>782000</v>
      </c>
    </row>
    <row r="85" spans="1:5" ht="15.75" x14ac:dyDescent="0.25">
      <c r="A85" s="120" t="s">
        <v>104</v>
      </c>
      <c r="B85" s="121" t="s">
        <v>114</v>
      </c>
      <c r="C85" s="122"/>
      <c r="D85" s="123">
        <v>143000</v>
      </c>
      <c r="E85" s="53">
        <f>C85+D85</f>
        <v>143000</v>
      </c>
    </row>
    <row r="86" spans="1:5" ht="15.75" x14ac:dyDescent="0.25">
      <c r="A86" s="81" t="s">
        <v>190</v>
      </c>
      <c r="B86" s="82" t="s">
        <v>115</v>
      </c>
      <c r="C86" s="90">
        <f>SUM(C87:C87)</f>
        <v>0</v>
      </c>
      <c r="D86" s="90">
        <f>SUM(D87:D87)</f>
        <v>386000</v>
      </c>
      <c r="E86" s="92">
        <f t="shared" si="1"/>
        <v>386000</v>
      </c>
    </row>
    <row r="87" spans="1:5" ht="15.75" x14ac:dyDescent="0.25">
      <c r="A87" s="93" t="s">
        <v>306</v>
      </c>
      <c r="B87" s="94"/>
      <c r="C87" s="53"/>
      <c r="D87" s="53">
        <v>386000</v>
      </c>
      <c r="E87" s="53">
        <f t="shared" si="1"/>
        <v>386000</v>
      </c>
    </row>
    <row r="88" spans="1:5" ht="15.75" x14ac:dyDescent="0.25">
      <c r="A88" s="95" t="s">
        <v>195</v>
      </c>
      <c r="B88" s="96" t="s">
        <v>117</v>
      </c>
      <c r="C88" s="97">
        <f>SUM(C89:C90)</f>
        <v>0</v>
      </c>
      <c r="D88" s="97">
        <f>SUM(D89:D90)</f>
        <v>253000</v>
      </c>
      <c r="E88" s="98">
        <f>C88+D88</f>
        <v>253000</v>
      </c>
    </row>
    <row r="89" spans="1:5" x14ac:dyDescent="0.25">
      <c r="A89" s="156" t="s">
        <v>289</v>
      </c>
      <c r="B89" s="154" t="s">
        <v>201</v>
      </c>
      <c r="C89" s="157"/>
      <c r="D89" s="155">
        <v>253000</v>
      </c>
      <c r="E89" s="155">
        <f>C89+D89</f>
        <v>253000</v>
      </c>
    </row>
    <row r="90" spans="1:5" x14ac:dyDescent="0.25">
      <c r="A90" s="156"/>
      <c r="B90" s="154"/>
      <c r="C90" s="157"/>
      <c r="D90" s="155"/>
      <c r="E90" s="155"/>
    </row>
    <row r="91" spans="1:5" ht="15.75" x14ac:dyDescent="0.25">
      <c r="A91" s="60" t="s">
        <v>321</v>
      </c>
      <c r="B91" s="61" t="s">
        <v>318</v>
      </c>
      <c r="C91" s="62"/>
      <c r="D91" s="63">
        <v>145000</v>
      </c>
      <c r="E91" s="63">
        <v>145000</v>
      </c>
    </row>
    <row r="92" spans="1:5" ht="15.75" x14ac:dyDescent="0.25">
      <c r="A92" s="68" t="s">
        <v>149</v>
      </c>
      <c r="B92" s="69" t="s">
        <v>322</v>
      </c>
      <c r="C92" s="70"/>
      <c r="D92" s="71">
        <v>145000</v>
      </c>
      <c r="E92" s="71">
        <v>145000</v>
      </c>
    </row>
    <row r="93" spans="1:5" ht="15.75" x14ac:dyDescent="0.25">
      <c r="A93" s="74" t="s">
        <v>202</v>
      </c>
      <c r="B93" s="75" t="s">
        <v>203</v>
      </c>
      <c r="C93" s="76">
        <v>126200</v>
      </c>
      <c r="D93" s="76">
        <f>D94+D101</f>
        <v>1016000</v>
      </c>
      <c r="E93" s="76">
        <f>C93+D93</f>
        <v>1142200</v>
      </c>
    </row>
    <row r="94" spans="1:5" ht="15.75" x14ac:dyDescent="0.25">
      <c r="A94" s="81" t="s">
        <v>205</v>
      </c>
      <c r="B94" s="82" t="s">
        <v>122</v>
      </c>
      <c r="C94" s="83">
        <f>SUM(C95:C103)</f>
        <v>126200</v>
      </c>
      <c r="D94" s="83">
        <f>SUM(D95:D100)</f>
        <v>875000</v>
      </c>
      <c r="E94" s="83">
        <f t="shared" ref="E94:E128" si="2">C94+D94</f>
        <v>1001200</v>
      </c>
    </row>
    <row r="95" spans="1:5" ht="31.5" x14ac:dyDescent="0.25">
      <c r="A95" s="55" t="s">
        <v>323</v>
      </c>
      <c r="B95" s="56" t="s">
        <v>174</v>
      </c>
      <c r="C95" s="57"/>
      <c r="D95" s="57">
        <v>10000</v>
      </c>
      <c r="E95" s="58">
        <f t="shared" si="2"/>
        <v>10000</v>
      </c>
    </row>
    <row r="96" spans="1:5" ht="15.75" x14ac:dyDescent="0.25">
      <c r="A96" s="55" t="s">
        <v>298</v>
      </c>
      <c r="B96" s="56" t="s">
        <v>174</v>
      </c>
      <c r="C96" s="57">
        <v>126200</v>
      </c>
      <c r="D96" s="57">
        <v>150000</v>
      </c>
      <c r="E96" s="58">
        <f t="shared" si="2"/>
        <v>276200</v>
      </c>
    </row>
    <row r="97" spans="1:5" ht="15.75" x14ac:dyDescent="0.25">
      <c r="A97" s="118" t="s">
        <v>369</v>
      </c>
      <c r="B97" s="117">
        <v>20.02</v>
      </c>
      <c r="C97" s="119"/>
      <c r="D97" s="119">
        <v>100000</v>
      </c>
      <c r="E97" s="58">
        <f t="shared" si="2"/>
        <v>100000</v>
      </c>
    </row>
    <row r="98" spans="1:5" ht="15.75" x14ac:dyDescent="0.25">
      <c r="A98" s="55" t="s">
        <v>324</v>
      </c>
      <c r="B98" s="56" t="s">
        <v>174</v>
      </c>
      <c r="C98" s="57"/>
      <c r="D98" s="57">
        <v>520000</v>
      </c>
      <c r="E98" s="58">
        <f t="shared" si="2"/>
        <v>520000</v>
      </c>
    </row>
    <row r="99" spans="1:5" ht="15.75" x14ac:dyDescent="0.25">
      <c r="A99" s="55" t="s">
        <v>325</v>
      </c>
      <c r="B99" s="56" t="s">
        <v>174</v>
      </c>
      <c r="C99" s="57"/>
      <c r="D99" s="57">
        <v>80000</v>
      </c>
      <c r="E99" s="58">
        <f t="shared" si="2"/>
        <v>80000</v>
      </c>
    </row>
    <row r="100" spans="1:5" ht="15.75" x14ac:dyDescent="0.25">
      <c r="A100" s="55" t="s">
        <v>326</v>
      </c>
      <c r="B100" s="56" t="s">
        <v>174</v>
      </c>
      <c r="C100" s="57">
        <v>0</v>
      </c>
      <c r="D100" s="57">
        <v>15000</v>
      </c>
      <c r="E100" s="58">
        <f t="shared" si="2"/>
        <v>15000</v>
      </c>
    </row>
    <row r="101" spans="1:5" ht="15.75" x14ac:dyDescent="0.25">
      <c r="A101" s="84" t="s">
        <v>209</v>
      </c>
      <c r="B101" s="85">
        <v>71.010000000000005</v>
      </c>
      <c r="C101" s="87">
        <f>SUM(C102:C102)</f>
        <v>0</v>
      </c>
      <c r="D101" s="87">
        <f>SUM(D102:D102)</f>
        <v>141000</v>
      </c>
      <c r="E101" s="87">
        <f>C101+D101</f>
        <v>141000</v>
      </c>
    </row>
    <row r="102" spans="1:5" ht="15.75" x14ac:dyDescent="0.25">
      <c r="A102" s="55" t="s">
        <v>341</v>
      </c>
      <c r="B102" s="56" t="s">
        <v>185</v>
      </c>
      <c r="C102" s="57"/>
      <c r="D102" s="57">
        <v>141000</v>
      </c>
      <c r="E102" s="52">
        <f>C102+D102</f>
        <v>141000</v>
      </c>
    </row>
    <row r="103" spans="1:5" ht="15.75" x14ac:dyDescent="0.25">
      <c r="A103" s="60" t="s">
        <v>335</v>
      </c>
      <c r="B103" s="64">
        <v>67.05</v>
      </c>
      <c r="C103" s="113"/>
      <c r="D103" s="113">
        <f>D104</f>
        <v>150000</v>
      </c>
      <c r="E103" s="113">
        <f t="shared" si="2"/>
        <v>150000</v>
      </c>
    </row>
    <row r="104" spans="1:5" ht="15.75" x14ac:dyDescent="0.25">
      <c r="A104" s="99" t="s">
        <v>327</v>
      </c>
      <c r="B104" s="94" t="s">
        <v>328</v>
      </c>
      <c r="C104" s="53"/>
      <c r="D104" s="53">
        <v>150000</v>
      </c>
      <c r="E104" s="52">
        <f t="shared" si="2"/>
        <v>150000</v>
      </c>
    </row>
    <row r="105" spans="1:5" ht="15.75" x14ac:dyDescent="0.25">
      <c r="A105" s="74" t="s">
        <v>212</v>
      </c>
      <c r="B105" s="75" t="s">
        <v>213</v>
      </c>
      <c r="C105" s="76">
        <f>C106+C108+C109</f>
        <v>0</v>
      </c>
      <c r="D105" s="76">
        <f>D106+D109</f>
        <v>3898600</v>
      </c>
      <c r="E105" s="76">
        <f t="shared" si="2"/>
        <v>3898600</v>
      </c>
    </row>
    <row r="106" spans="1:5" ht="15.75" x14ac:dyDescent="0.25">
      <c r="A106" s="77" t="s">
        <v>214</v>
      </c>
      <c r="B106" s="78" t="s">
        <v>128</v>
      </c>
      <c r="C106" s="67">
        <f>C107+C108</f>
        <v>0</v>
      </c>
      <c r="D106" s="67">
        <f>D107+D108</f>
        <v>2823600</v>
      </c>
      <c r="E106" s="80">
        <f t="shared" si="2"/>
        <v>2823600</v>
      </c>
    </row>
    <row r="107" spans="1:5" ht="15.75" x14ac:dyDescent="0.25">
      <c r="A107" s="112" t="s">
        <v>215</v>
      </c>
      <c r="B107" s="56" t="s">
        <v>330</v>
      </c>
      <c r="C107" s="57"/>
      <c r="D107" s="57">
        <v>2523600</v>
      </c>
      <c r="E107" s="58">
        <f t="shared" si="2"/>
        <v>2523600</v>
      </c>
    </row>
    <row r="108" spans="1:5" ht="15.75" x14ac:dyDescent="0.25">
      <c r="A108" s="112" t="s">
        <v>329</v>
      </c>
      <c r="B108" s="56" t="s">
        <v>331</v>
      </c>
      <c r="C108" s="57"/>
      <c r="D108" s="57">
        <v>300000</v>
      </c>
      <c r="E108" s="58">
        <f t="shared" si="2"/>
        <v>300000</v>
      </c>
    </row>
    <row r="109" spans="1:5" ht="15.75" x14ac:dyDescent="0.25">
      <c r="A109" s="100" t="s">
        <v>216</v>
      </c>
      <c r="B109" s="101" t="s">
        <v>130</v>
      </c>
      <c r="C109" s="102">
        <f>SUM(C110:C111)</f>
        <v>0</v>
      </c>
      <c r="D109" s="102">
        <f>SUM(D110:D111)</f>
        <v>1075000</v>
      </c>
      <c r="E109" s="103">
        <f t="shared" si="2"/>
        <v>1075000</v>
      </c>
    </row>
    <row r="110" spans="1:5" ht="15.75" x14ac:dyDescent="0.25">
      <c r="A110" s="55" t="s">
        <v>333</v>
      </c>
      <c r="B110" s="56" t="s">
        <v>332</v>
      </c>
      <c r="C110" s="57"/>
      <c r="D110" s="57">
        <v>115000</v>
      </c>
      <c r="E110" s="58">
        <f t="shared" si="2"/>
        <v>115000</v>
      </c>
    </row>
    <row r="111" spans="1:5" ht="15.75" x14ac:dyDescent="0.25">
      <c r="A111" s="55" t="s">
        <v>334</v>
      </c>
      <c r="B111" s="56" t="s">
        <v>130</v>
      </c>
      <c r="C111" s="57"/>
      <c r="D111" s="57">
        <v>960000</v>
      </c>
      <c r="E111" s="58">
        <f t="shared" si="2"/>
        <v>960000</v>
      </c>
    </row>
    <row r="112" spans="1:5" ht="15.75" x14ac:dyDescent="0.25">
      <c r="A112" s="74" t="s">
        <v>219</v>
      </c>
      <c r="B112" s="75" t="s">
        <v>220</v>
      </c>
      <c r="C112" s="76">
        <f>C113</f>
        <v>72000</v>
      </c>
      <c r="D112" s="76">
        <f>D113</f>
        <v>540000</v>
      </c>
      <c r="E112" s="76">
        <f t="shared" si="2"/>
        <v>612000</v>
      </c>
    </row>
    <row r="113" spans="1:6" ht="15.75" x14ac:dyDescent="0.25">
      <c r="A113" s="81" t="s">
        <v>221</v>
      </c>
      <c r="B113" s="82" t="s">
        <v>132</v>
      </c>
      <c r="C113" s="83">
        <f>SUM(C114:C116)</f>
        <v>72000</v>
      </c>
      <c r="D113" s="83">
        <f>SUM(D114:D116)</f>
        <v>540000</v>
      </c>
      <c r="E113" s="83">
        <f t="shared" si="2"/>
        <v>612000</v>
      </c>
    </row>
    <row r="114" spans="1:6" ht="15.75" x14ac:dyDescent="0.25">
      <c r="A114" s="55" t="s">
        <v>295</v>
      </c>
      <c r="B114" s="56" t="s">
        <v>223</v>
      </c>
      <c r="C114" s="57">
        <v>57100</v>
      </c>
      <c r="D114" s="57">
        <v>450000</v>
      </c>
      <c r="E114" s="58">
        <f t="shared" si="2"/>
        <v>507100</v>
      </c>
    </row>
    <row r="115" spans="1:6" ht="15.75" x14ac:dyDescent="0.25">
      <c r="A115" s="55" t="s">
        <v>294</v>
      </c>
      <c r="B115" s="56" t="s">
        <v>170</v>
      </c>
      <c r="C115" s="57">
        <v>14900</v>
      </c>
      <c r="D115" s="57">
        <v>50000</v>
      </c>
      <c r="E115" s="58">
        <f t="shared" si="2"/>
        <v>64900</v>
      </c>
    </row>
    <row r="116" spans="1:6" ht="15.75" x14ac:dyDescent="0.25">
      <c r="A116" s="55" t="s">
        <v>296</v>
      </c>
      <c r="B116" s="56" t="s">
        <v>223</v>
      </c>
      <c r="C116" s="57"/>
      <c r="D116" s="57">
        <v>40000</v>
      </c>
      <c r="E116" s="58">
        <f t="shared" si="2"/>
        <v>40000</v>
      </c>
    </row>
    <row r="117" spans="1:6" ht="15.75" x14ac:dyDescent="0.25">
      <c r="A117" s="74" t="s">
        <v>225</v>
      </c>
      <c r="B117" s="75" t="s">
        <v>226</v>
      </c>
      <c r="C117" s="76">
        <f>C118+C122</f>
        <v>0</v>
      </c>
      <c r="D117" s="76">
        <f>D118+D119+D122</f>
        <v>7138000</v>
      </c>
      <c r="E117" s="76">
        <f t="shared" si="2"/>
        <v>7138000</v>
      </c>
    </row>
    <row r="118" spans="1:6" ht="15.75" x14ac:dyDescent="0.25">
      <c r="A118" s="77" t="s">
        <v>104</v>
      </c>
      <c r="B118" s="78" t="s">
        <v>134</v>
      </c>
      <c r="C118" s="79"/>
      <c r="D118" s="104">
        <v>62500</v>
      </c>
      <c r="E118" s="80">
        <f t="shared" si="2"/>
        <v>62500</v>
      </c>
    </row>
    <row r="119" spans="1:6" ht="15.75" x14ac:dyDescent="0.25">
      <c r="A119" s="120" t="s">
        <v>135</v>
      </c>
      <c r="B119" s="121" t="s">
        <v>136</v>
      </c>
      <c r="C119" s="122"/>
      <c r="D119" s="124">
        <v>348000</v>
      </c>
      <c r="E119" s="124">
        <f t="shared" si="2"/>
        <v>348000</v>
      </c>
    </row>
    <row r="120" spans="1:6" ht="15.75" x14ac:dyDescent="0.25">
      <c r="A120" s="120" t="s">
        <v>372</v>
      </c>
      <c r="B120" s="121">
        <v>20.02</v>
      </c>
      <c r="C120" s="122"/>
      <c r="D120" s="124">
        <v>100000</v>
      </c>
      <c r="E120" s="124">
        <f t="shared" si="2"/>
        <v>100000</v>
      </c>
    </row>
    <row r="121" spans="1:6" ht="15.75" x14ac:dyDescent="0.25">
      <c r="A121" s="120" t="s">
        <v>373</v>
      </c>
      <c r="B121" s="121">
        <v>20.02</v>
      </c>
      <c r="C121" s="122"/>
      <c r="D121" s="124">
        <v>248000</v>
      </c>
      <c r="E121" s="124">
        <f t="shared" si="2"/>
        <v>248000</v>
      </c>
    </row>
    <row r="122" spans="1:6" ht="15.75" x14ac:dyDescent="0.25">
      <c r="A122" s="105" t="s">
        <v>229</v>
      </c>
      <c r="B122" s="85" t="s">
        <v>137</v>
      </c>
      <c r="C122" s="87">
        <f>SUM(C123:C125)</f>
        <v>0</v>
      </c>
      <c r="D122" s="87">
        <f>SUM(D123:D128)</f>
        <v>6727500</v>
      </c>
      <c r="E122" s="87">
        <f t="shared" si="2"/>
        <v>6727500</v>
      </c>
    </row>
    <row r="123" spans="1:6" ht="31.5" x14ac:dyDescent="0.25">
      <c r="A123" s="72" t="s">
        <v>339</v>
      </c>
      <c r="B123" s="56" t="s">
        <v>185</v>
      </c>
      <c r="C123" s="55"/>
      <c r="D123" s="57">
        <v>1093000</v>
      </c>
      <c r="E123" s="58">
        <f t="shared" si="2"/>
        <v>1093000</v>
      </c>
      <c r="F123" t="s">
        <v>358</v>
      </c>
    </row>
    <row r="124" spans="1:6" ht="15.75" x14ac:dyDescent="0.25">
      <c r="A124" s="72" t="s">
        <v>340</v>
      </c>
      <c r="B124" s="56" t="s">
        <v>307</v>
      </c>
      <c r="C124" s="55"/>
      <c r="D124" s="57">
        <v>20000</v>
      </c>
      <c r="E124" s="58">
        <f t="shared" si="2"/>
        <v>20000</v>
      </c>
      <c r="F124" t="s">
        <v>358</v>
      </c>
    </row>
    <row r="125" spans="1:6" ht="15.75" x14ac:dyDescent="0.25">
      <c r="A125" s="110" t="s">
        <v>234</v>
      </c>
      <c r="B125" s="56" t="s">
        <v>185</v>
      </c>
      <c r="C125" s="57"/>
      <c r="D125" s="57">
        <v>5162000</v>
      </c>
      <c r="E125" s="58">
        <f t="shared" si="2"/>
        <v>5162000</v>
      </c>
      <c r="F125" t="s">
        <v>358</v>
      </c>
    </row>
    <row r="126" spans="1:6" ht="31.5" x14ac:dyDescent="0.25">
      <c r="A126" s="110" t="s">
        <v>308</v>
      </c>
      <c r="B126" s="56" t="s">
        <v>307</v>
      </c>
      <c r="C126" s="57"/>
      <c r="D126" s="57">
        <v>181500</v>
      </c>
      <c r="E126" s="58">
        <f t="shared" si="2"/>
        <v>181500</v>
      </c>
    </row>
    <row r="127" spans="1:6" ht="15.75" x14ac:dyDescent="0.25">
      <c r="A127" s="118" t="s">
        <v>374</v>
      </c>
      <c r="B127" s="117" t="s">
        <v>185</v>
      </c>
      <c r="C127" s="119"/>
      <c r="D127" s="119">
        <v>150000</v>
      </c>
      <c r="E127" s="58">
        <f t="shared" si="2"/>
        <v>150000</v>
      </c>
    </row>
    <row r="128" spans="1:6" ht="31.5" x14ac:dyDescent="0.25">
      <c r="A128" s="110" t="s">
        <v>309</v>
      </c>
      <c r="B128" s="56" t="s">
        <v>307</v>
      </c>
      <c r="C128" s="57"/>
      <c r="D128" s="57">
        <v>121000</v>
      </c>
      <c r="E128" s="58">
        <f t="shared" si="2"/>
        <v>121000</v>
      </c>
    </row>
    <row r="129" spans="1:9" ht="15.75" x14ac:dyDescent="0.25">
      <c r="A129" s="114" t="s">
        <v>138</v>
      </c>
      <c r="B129" s="115"/>
      <c r="C129" s="116">
        <f>C13+C80+C84+C93+C105+C112+C117</f>
        <v>883200</v>
      </c>
      <c r="D129" s="116">
        <f>D13+D78+D80+D84+D91+D93+D103+D105+D112+D117</f>
        <v>20610400</v>
      </c>
      <c r="E129" s="116">
        <f>E13+E78+E80+E84+E91+E93+E103+E105+E112+E117</f>
        <v>21493600</v>
      </c>
    </row>
    <row r="130" spans="1:9" ht="15.75" x14ac:dyDescent="0.25">
      <c r="A130" s="1"/>
    </row>
    <row r="131" spans="1:9" x14ac:dyDescent="0.25">
      <c r="A131" s="32" t="s">
        <v>262</v>
      </c>
    </row>
    <row r="132" spans="1:9" ht="15.75" x14ac:dyDescent="0.25">
      <c r="A132" s="14" t="s">
        <v>263</v>
      </c>
      <c r="I132" s="1"/>
    </row>
    <row r="133" spans="1:9" ht="18.75" x14ac:dyDescent="0.25">
      <c r="A133" s="29"/>
    </row>
    <row r="134" spans="1:9" ht="15.75" x14ac:dyDescent="0.25">
      <c r="A134" s="1"/>
    </row>
    <row r="135" spans="1:9" ht="15.75" x14ac:dyDescent="0.25">
      <c r="A135" s="1"/>
    </row>
    <row r="136" spans="1:9" ht="15.75" x14ac:dyDescent="0.25">
      <c r="A136" s="1"/>
    </row>
    <row r="137" spans="1:9" ht="15.75" x14ac:dyDescent="0.25">
      <c r="A137" s="1"/>
    </row>
    <row r="138" spans="1:9" ht="15.75" x14ac:dyDescent="0.25">
      <c r="A138" s="1"/>
    </row>
    <row r="139" spans="1:9" ht="15.75" x14ac:dyDescent="0.25">
      <c r="A139" s="1"/>
    </row>
  </sheetData>
  <mergeCells count="13">
    <mergeCell ref="A11:A12"/>
    <mergeCell ref="B11:B12"/>
    <mergeCell ref="D11:D12"/>
    <mergeCell ref="E89:E90"/>
    <mergeCell ref="A89:A90"/>
    <mergeCell ref="B89:B90"/>
    <mergeCell ref="C89:C90"/>
    <mergeCell ref="D89:D90"/>
    <mergeCell ref="B70:B71"/>
    <mergeCell ref="C70:C71"/>
    <mergeCell ref="D70:D71"/>
    <mergeCell ref="E11:E12"/>
    <mergeCell ref="E70:E7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2025-03-17T07:54:13Z</cp:lastPrinted>
  <dcterms:created xsi:type="dcterms:W3CDTF">2015-06-05T18:17:20Z</dcterms:created>
  <dcterms:modified xsi:type="dcterms:W3CDTF">2026-05-07T07:11:38Z</dcterms:modified>
</cp:coreProperties>
</file>