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FB08DAEC-56D4-42E5-A449-8D272D6F3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75" i="1" l="1"/>
  <c r="G74" i="1"/>
  <c r="F74" i="1"/>
  <c r="F72" i="1"/>
  <c r="H72" i="1" s="1"/>
  <c r="F71" i="1"/>
  <c r="F70" i="1"/>
  <c r="G70" i="1" s="1"/>
  <c r="G69" i="1"/>
  <c r="F69" i="1"/>
  <c r="H69" i="1" s="1"/>
  <c r="M68" i="1"/>
  <c r="N68" i="1" s="1"/>
  <c r="H68" i="1"/>
  <c r="G68" i="1"/>
  <c r="F68" i="1"/>
  <c r="H67" i="1"/>
  <c r="G67" i="1"/>
  <c r="F67" i="1"/>
  <c r="I67" i="1" s="1"/>
  <c r="J67" i="1" s="1"/>
  <c r="K67" i="1" s="1"/>
  <c r="L67" i="1" s="1"/>
  <c r="M67" i="1" s="1"/>
  <c r="N67" i="1" s="1"/>
  <c r="F65" i="1"/>
  <c r="G65" i="1" s="1"/>
  <c r="M64" i="1"/>
  <c r="N64" i="1" s="1"/>
  <c r="K64" i="1"/>
  <c r="F64" i="1"/>
  <c r="F62" i="1"/>
  <c r="F61" i="1"/>
  <c r="M60" i="1"/>
  <c r="N60" i="1" s="1"/>
  <c r="K60" i="1"/>
  <c r="H60" i="1"/>
  <c r="G60" i="1"/>
  <c r="F60" i="1"/>
  <c r="H59" i="1"/>
  <c r="F59" i="1"/>
  <c r="G59" i="1" s="1"/>
  <c r="I59" i="1" s="1"/>
  <c r="J59" i="1" s="1"/>
  <c r="K59" i="1" s="1"/>
  <c r="L59" i="1" s="1"/>
  <c r="M59" i="1" s="1"/>
  <c r="N59" i="1" s="1"/>
  <c r="F58" i="1"/>
  <c r="F56" i="1"/>
  <c r="G56" i="1" s="1"/>
  <c r="N55" i="1"/>
  <c r="J55" i="1"/>
  <c r="K55" i="1" s="1"/>
  <c r="L55" i="1" s="1"/>
  <c r="G55" i="1"/>
  <c r="F55" i="1"/>
  <c r="H55" i="1" s="1"/>
  <c r="F54" i="1"/>
  <c r="H54" i="1" s="1"/>
  <c r="F53" i="1"/>
  <c r="G53" i="1" s="1"/>
  <c r="K51" i="1"/>
  <c r="L51" i="1" s="1"/>
  <c r="M51" i="1" s="1"/>
  <c r="F51" i="1"/>
  <c r="H51" i="1" s="1"/>
  <c r="M50" i="1"/>
  <c r="F50" i="1"/>
  <c r="G50" i="1" s="1"/>
  <c r="F49" i="1"/>
  <c r="G49" i="1" s="1"/>
  <c r="F48" i="1"/>
  <c r="G48" i="1" s="1"/>
  <c r="N47" i="1"/>
  <c r="K47" i="1"/>
  <c r="L47" i="1" s="1"/>
  <c r="F47" i="1"/>
  <c r="G47" i="1" s="1"/>
  <c r="F45" i="1"/>
  <c r="F44" i="1"/>
  <c r="F43" i="1"/>
  <c r="G43" i="1" s="1"/>
  <c r="H42" i="1"/>
  <c r="F42" i="1"/>
  <c r="G42" i="1" s="1"/>
  <c r="J41" i="1"/>
  <c r="K41" i="1" s="1"/>
  <c r="L41" i="1" s="1"/>
  <c r="M41" i="1" s="1"/>
  <c r="N41" i="1" s="1"/>
  <c r="H41" i="1"/>
  <c r="G41" i="1"/>
  <c r="F41" i="1"/>
  <c r="F39" i="1"/>
  <c r="F38" i="1"/>
  <c r="G38" i="1" s="1"/>
  <c r="J37" i="1"/>
  <c r="K37" i="1" s="1"/>
  <c r="L37" i="1" s="1"/>
  <c r="F37" i="1"/>
  <c r="H37" i="1" s="1"/>
  <c r="F36" i="1"/>
  <c r="H34" i="1"/>
  <c r="G34" i="1"/>
  <c r="F34" i="1"/>
  <c r="H33" i="1"/>
  <c r="F33" i="1"/>
  <c r="G33" i="1" s="1"/>
  <c r="I33" i="1" s="1"/>
  <c r="J33" i="1" s="1"/>
  <c r="K33" i="1" s="1"/>
  <c r="L33" i="1" s="1"/>
  <c r="M33" i="1" s="1"/>
  <c r="N33" i="1" s="1"/>
  <c r="F32" i="1"/>
  <c r="F31" i="1"/>
  <c r="F30" i="1"/>
  <c r="F25" i="1"/>
  <c r="G25" i="1" s="1"/>
  <c r="F24" i="1"/>
  <c r="J23" i="1"/>
  <c r="K23" i="1" s="1"/>
  <c r="L23" i="1" s="1"/>
  <c r="M23" i="1" s="1"/>
  <c r="N23" i="1" s="1"/>
  <c r="F23" i="1"/>
  <c r="H22" i="1"/>
  <c r="F22" i="1"/>
  <c r="G22" i="1" s="1"/>
  <c r="N21" i="1"/>
  <c r="J21" i="1"/>
  <c r="K21" i="1" s="1"/>
  <c r="L21" i="1" s="1"/>
  <c r="H21" i="1"/>
  <c r="G21" i="1"/>
  <c r="F21" i="1"/>
  <c r="H20" i="1"/>
  <c r="G20" i="1"/>
  <c r="I20" i="1" s="1"/>
  <c r="J20" i="1" s="1"/>
  <c r="K20" i="1" s="1"/>
  <c r="L20" i="1" s="1"/>
  <c r="M20" i="1" s="1"/>
  <c r="N20" i="1" s="1"/>
  <c r="F20" i="1"/>
  <c r="F19" i="1"/>
  <c r="K18" i="1"/>
  <c r="L18" i="1" s="1"/>
  <c r="M18" i="1" s="1"/>
  <c r="H18" i="1"/>
  <c r="G18" i="1"/>
  <c r="I18" i="1" s="1"/>
  <c r="F18" i="1"/>
  <c r="F16" i="1"/>
  <c r="H16" i="1" s="1"/>
  <c r="F15" i="1"/>
  <c r="G15" i="1" s="1"/>
  <c r="L14" i="1"/>
  <c r="M14" i="1" s="1"/>
  <c r="N14" i="1" s="1"/>
  <c r="F14" i="1"/>
  <c r="G14" i="1" s="1"/>
  <c r="F13" i="1"/>
  <c r="H13" i="1" s="1"/>
  <c r="F11" i="1"/>
  <c r="H11" i="1" s="1"/>
  <c r="F10" i="1"/>
  <c r="H10" i="1" s="1"/>
  <c r="F9" i="1"/>
  <c r="F8" i="1"/>
  <c r="H8" i="1" s="1"/>
  <c r="F7" i="1"/>
  <c r="H7" i="1" s="1"/>
  <c r="F6" i="1"/>
  <c r="H6" i="1" s="1"/>
  <c r="G45" i="1" l="1"/>
  <c r="I45" i="1" s="1"/>
  <c r="J45" i="1" s="1"/>
  <c r="K45" i="1" s="1"/>
  <c r="L45" i="1" s="1"/>
  <c r="M45" i="1" s="1"/>
  <c r="N45" i="1" s="1"/>
  <c r="H45" i="1"/>
  <c r="H53" i="1"/>
  <c r="I53" i="1" s="1"/>
  <c r="J53" i="1" s="1"/>
  <c r="K53" i="1" s="1"/>
  <c r="L53" i="1" s="1"/>
  <c r="M53" i="1" s="1"/>
  <c r="N53" i="1" s="1"/>
  <c r="H56" i="1"/>
  <c r="I56" i="1" s="1"/>
  <c r="J56" i="1" s="1"/>
  <c r="K56" i="1" s="1"/>
  <c r="L56" i="1" s="1"/>
  <c r="M56" i="1" s="1"/>
  <c r="N56" i="1" s="1"/>
  <c r="G9" i="1"/>
  <c r="I9" i="1" s="1"/>
  <c r="J9" i="1" s="1"/>
  <c r="K9" i="1" s="1"/>
  <c r="L9" i="1" s="1"/>
  <c r="M9" i="1" s="1"/>
  <c r="N9" i="1" s="1"/>
  <c r="G37" i="1"/>
  <c r="H25" i="1"/>
  <c r="I25" i="1" s="1"/>
  <c r="J25" i="1" s="1"/>
  <c r="K25" i="1" s="1"/>
  <c r="L25" i="1" s="1"/>
  <c r="G54" i="1"/>
  <c r="I54" i="1" s="1"/>
  <c r="J54" i="1" s="1"/>
  <c r="K54" i="1" s="1"/>
  <c r="L54" i="1" s="1"/>
  <c r="M54" i="1" s="1"/>
  <c r="N54" i="1" s="1"/>
  <c r="G61" i="1"/>
  <c r="I61" i="1" s="1"/>
  <c r="J61" i="1" s="1"/>
  <c r="K61" i="1" s="1"/>
  <c r="L61" i="1" s="1"/>
  <c r="M61" i="1" s="1"/>
  <c r="N61" i="1" s="1"/>
  <c r="H9" i="1"/>
  <c r="G51" i="1"/>
  <c r="I51" i="1" s="1"/>
  <c r="H61" i="1"/>
  <c r="H15" i="1"/>
  <c r="I15" i="1" s="1"/>
  <c r="J15" i="1" s="1"/>
  <c r="K15" i="1" s="1"/>
  <c r="L15" i="1" s="1"/>
  <c r="M15" i="1" s="1"/>
  <c r="N15" i="1" s="1"/>
  <c r="G7" i="1"/>
  <c r="I7" i="1" s="1"/>
  <c r="G62" i="1"/>
  <c r="G72" i="1"/>
  <c r="I72" i="1" s="1"/>
  <c r="J72" i="1" s="1"/>
  <c r="K72" i="1" s="1"/>
  <c r="L72" i="1" s="1"/>
  <c r="M72" i="1" s="1"/>
  <c r="N72" i="1" s="1"/>
  <c r="G13" i="1"/>
  <c r="G8" i="1"/>
  <c r="I8" i="1" s="1"/>
  <c r="G16" i="1"/>
  <c r="I16" i="1" s="1"/>
  <c r="J16" i="1" s="1"/>
  <c r="K16" i="1" s="1"/>
  <c r="L16" i="1" s="1"/>
  <c r="M16" i="1" s="1"/>
  <c r="N16" i="1" s="1"/>
  <c r="G6" i="1"/>
  <c r="I6" i="1" s="1"/>
  <c r="G11" i="1"/>
  <c r="I11" i="1" s="1"/>
  <c r="J11" i="1" s="1"/>
  <c r="K11" i="1" s="1"/>
  <c r="L11" i="1" s="1"/>
  <c r="M11" i="1" s="1"/>
  <c r="N11" i="1" s="1"/>
  <c r="I34" i="1"/>
  <c r="J34" i="1" s="1"/>
  <c r="K34" i="1" s="1"/>
  <c r="L34" i="1" s="1"/>
  <c r="M34" i="1" s="1"/>
  <c r="N34" i="1" s="1"/>
  <c r="H48" i="1"/>
  <c r="I48" i="1" s="1"/>
  <c r="J48" i="1" s="1"/>
  <c r="K48" i="1" s="1"/>
  <c r="L48" i="1" s="1"/>
  <c r="M48" i="1" s="1"/>
  <c r="N48" i="1" s="1"/>
  <c r="H62" i="1"/>
  <c r="I62" i="1" s="1"/>
  <c r="J62" i="1" s="1"/>
  <c r="K62" i="1" s="1"/>
  <c r="L62" i="1" s="1"/>
  <c r="M62" i="1" s="1"/>
  <c r="N62" i="1" s="1"/>
  <c r="H19" i="1"/>
  <c r="G19" i="1"/>
  <c r="H39" i="1"/>
  <c r="G39" i="1"/>
  <c r="I13" i="1"/>
  <c r="J13" i="1" s="1"/>
  <c r="K13" i="1" s="1"/>
  <c r="L13" i="1" s="1"/>
  <c r="M13" i="1" s="1"/>
  <c r="N13" i="1" s="1"/>
  <c r="H23" i="1"/>
  <c r="G23" i="1"/>
  <c r="H24" i="1"/>
  <c r="G24" i="1"/>
  <c r="H31" i="1"/>
  <c r="G31" i="1"/>
  <c r="I38" i="1"/>
  <c r="J38" i="1" s="1"/>
  <c r="K38" i="1" s="1"/>
  <c r="L38" i="1" s="1"/>
  <c r="M38" i="1" s="1"/>
  <c r="N38" i="1" s="1"/>
  <c r="H44" i="1"/>
  <c r="G44" i="1"/>
  <c r="H58" i="1"/>
  <c r="G58" i="1"/>
  <c r="I58" i="1" s="1"/>
  <c r="J58" i="1" s="1"/>
  <c r="K58" i="1" s="1"/>
  <c r="L58" i="1" s="1"/>
  <c r="M58" i="1" s="1"/>
  <c r="N58" i="1" s="1"/>
  <c r="I60" i="1"/>
  <c r="H64" i="1"/>
  <c r="G64" i="1"/>
  <c r="I64" i="1" s="1"/>
  <c r="H71" i="1"/>
  <c r="G71" i="1"/>
  <c r="I71" i="1" s="1"/>
  <c r="J71" i="1" s="1"/>
  <c r="K71" i="1" s="1"/>
  <c r="L71" i="1" s="1"/>
  <c r="M71" i="1" s="1"/>
  <c r="N71" i="1" s="1"/>
  <c r="H75" i="1"/>
  <c r="G75" i="1"/>
  <c r="I75" i="1" s="1"/>
  <c r="J75" i="1" s="1"/>
  <c r="K75" i="1" s="1"/>
  <c r="L75" i="1" s="1"/>
  <c r="M75" i="1" s="1"/>
  <c r="H36" i="1"/>
  <c r="G36" i="1"/>
  <c r="G10" i="1"/>
  <c r="I10" i="1" s="1"/>
  <c r="J10" i="1" s="1"/>
  <c r="K10" i="1" s="1"/>
  <c r="L10" i="1" s="1"/>
  <c r="M10" i="1" s="1"/>
  <c r="N10" i="1" s="1"/>
  <c r="H14" i="1"/>
  <c r="I14" i="1" s="1"/>
  <c r="J14" i="1" s="1"/>
  <c r="H30" i="1"/>
  <c r="G30" i="1"/>
  <c r="H32" i="1"/>
  <c r="G32" i="1"/>
  <c r="I42" i="1"/>
  <c r="J42" i="1" s="1"/>
  <c r="K42" i="1" s="1"/>
  <c r="L42" i="1" s="1"/>
  <c r="M42" i="1" s="1"/>
  <c r="N42" i="1" s="1"/>
  <c r="I47" i="1"/>
  <c r="I68" i="1"/>
  <c r="J68" i="1" s="1"/>
  <c r="K68" i="1" s="1"/>
  <c r="I69" i="1"/>
  <c r="J69" i="1" s="1"/>
  <c r="K69" i="1" s="1"/>
  <c r="L69" i="1" s="1"/>
  <c r="M69" i="1" s="1"/>
  <c r="N69" i="1" s="1"/>
  <c r="H38" i="1"/>
  <c r="H43" i="1"/>
  <c r="I43" i="1" s="1"/>
  <c r="J43" i="1" s="1"/>
  <c r="K43" i="1" s="1"/>
  <c r="L43" i="1" s="1"/>
  <c r="M43" i="1" s="1"/>
  <c r="N43" i="1" s="1"/>
  <c r="H47" i="1"/>
  <c r="H49" i="1"/>
  <c r="I49" i="1" s="1"/>
  <c r="J49" i="1" s="1"/>
  <c r="K49" i="1" s="1"/>
  <c r="L49" i="1" s="1"/>
  <c r="M49" i="1" s="1"/>
  <c r="H50" i="1"/>
  <c r="I50" i="1" s="1"/>
  <c r="J50" i="1" s="1"/>
  <c r="H65" i="1"/>
  <c r="I65" i="1" s="1"/>
  <c r="J65" i="1" s="1"/>
  <c r="K65" i="1" s="1"/>
  <c r="L65" i="1" s="1"/>
  <c r="M65" i="1" s="1"/>
  <c r="N65" i="1" s="1"/>
  <c r="H70" i="1"/>
  <c r="I70" i="1" s="1"/>
  <c r="J70" i="1" s="1"/>
  <c r="K70" i="1" s="1"/>
  <c r="L70" i="1" s="1"/>
  <c r="M70" i="1" s="1"/>
  <c r="N70" i="1" s="1"/>
  <c r="H74" i="1"/>
  <c r="I74" i="1" s="1"/>
  <c r="J74" i="1" s="1"/>
  <c r="K74" i="1" s="1"/>
  <c r="L74" i="1" s="1"/>
  <c r="M74" i="1" s="1"/>
  <c r="N74" i="1" s="1"/>
  <c r="I36" i="1" l="1"/>
  <c r="J36" i="1" s="1"/>
  <c r="K36" i="1" s="1"/>
  <c r="L36" i="1" s="1"/>
  <c r="M36" i="1" s="1"/>
  <c r="N36" i="1" s="1"/>
  <c r="I39" i="1"/>
  <c r="J39" i="1" s="1"/>
  <c r="K39" i="1" s="1"/>
  <c r="L39" i="1" s="1"/>
  <c r="M39" i="1" s="1"/>
  <c r="N39" i="1" s="1"/>
  <c r="I44" i="1"/>
  <c r="J44" i="1" s="1"/>
  <c r="K44" i="1" s="1"/>
  <c r="L44" i="1" s="1"/>
  <c r="M44" i="1" s="1"/>
  <c r="N44" i="1" s="1"/>
  <c r="I19" i="1"/>
  <c r="J19" i="1" s="1"/>
  <c r="K19" i="1" s="1"/>
  <c r="L19" i="1" s="1"/>
  <c r="M19" i="1" s="1"/>
  <c r="N19" i="1" s="1"/>
  <c r="I30" i="1"/>
  <c r="I24" i="1"/>
  <c r="J24" i="1" s="1"/>
  <c r="K24" i="1" s="1"/>
  <c r="L24" i="1" s="1"/>
  <c r="M24" i="1" s="1"/>
  <c r="N24" i="1" s="1"/>
  <c r="I32" i="1"/>
  <c r="J32" i="1" s="1"/>
  <c r="K32" i="1" s="1"/>
  <c r="L32" i="1" s="1"/>
  <c r="M32" i="1" s="1"/>
  <c r="N32" i="1" s="1"/>
  <c r="I31" i="1"/>
</calcChain>
</file>

<file path=xl/sharedStrings.xml><?xml version="1.0" encoding="utf-8"?>
<sst xmlns="http://schemas.openxmlformats.org/spreadsheetml/2006/main" count="157" uniqueCount="74">
  <si>
    <t>Nivel studii</t>
  </si>
  <si>
    <t>Coeficient conform H.C.L.</t>
  </si>
  <si>
    <t>Salariu minim/ economie aferent anului 2021</t>
  </si>
  <si>
    <t>Salariu de baza decembrie 2023</t>
  </si>
  <si>
    <t>Majorare 5% fata de nivelul acordat pentru luna decembrie 2023 conform  O.U.G. 115/2023</t>
  </si>
  <si>
    <t>Salariul de baza  IUNIE 2024     GRD. 0</t>
  </si>
  <si>
    <t>GRD. 1        SB IUNIE 2024</t>
  </si>
  <si>
    <t>GRD. 2    SB IUNIE 2024</t>
  </si>
  <si>
    <t>GRD. 3    SB IUNIE 2024</t>
  </si>
  <si>
    <t>GRD. 4    SB IUNIE 2024</t>
  </si>
  <si>
    <t>GRD. 5     SB IUNIE 2024</t>
  </si>
  <si>
    <t>FUNCTIONARI PUBLICI</t>
  </si>
  <si>
    <t>SECRETAR</t>
  </si>
  <si>
    <t>S</t>
  </si>
  <si>
    <t>SEF SERVICIU, ARHITECT SEF</t>
  </si>
  <si>
    <t>SEF BIROU</t>
  </si>
  <si>
    <t>AUDITOR GRAD PROF.SUPERIOR</t>
  </si>
  <si>
    <t xml:space="preserve">                GRAD PROFESIONAL PRINCIPAL</t>
  </si>
  <si>
    <t xml:space="preserve">                GRAD PROFESIONAL ASISTENT</t>
  </si>
  <si>
    <t>CONSILIER, CONSILIER JR., EXPERT, INSPECTOR</t>
  </si>
  <si>
    <t>-</t>
  </si>
  <si>
    <t xml:space="preserve">      </t>
  </si>
  <si>
    <t xml:space="preserve">               GRAD PROF SUPERIOR</t>
  </si>
  <si>
    <t xml:space="preserve">               GRAD PROFESIONAL PRINCIPAL</t>
  </si>
  <si>
    <t xml:space="preserve">               GRAD PROFESIONAL ASISTENT</t>
  </si>
  <si>
    <t xml:space="preserve">               GRAD PROFESIONAL DEBUTANT</t>
  </si>
  <si>
    <t>REFERENT DE SPECIALITATE,</t>
  </si>
  <si>
    <t xml:space="preserve">                GRAD PROFESIONAL SUPERIOR</t>
  </si>
  <si>
    <t>SSD</t>
  </si>
  <si>
    <t xml:space="preserve">                GRAD PROFESIONAL DEBUTANT</t>
  </si>
  <si>
    <t>REFERENT, GRAD PROFESIONAL SUPERIOR</t>
  </si>
  <si>
    <t>M</t>
  </si>
  <si>
    <t>Coeficient</t>
  </si>
  <si>
    <t>PERSONAL CONTRACTUALI</t>
  </si>
  <si>
    <t>ADMINISTRATOR PUBLIC</t>
  </si>
  <si>
    <t xml:space="preserve">SEF SERVICIU </t>
  </si>
  <si>
    <t xml:space="preserve">AUDITOR, GRADUL IA </t>
  </si>
  <si>
    <t xml:space="preserve">AUDITOR, GRADUL I </t>
  </si>
  <si>
    <t xml:space="preserve">AUDITOR, GRADUL II </t>
  </si>
  <si>
    <t xml:space="preserve">CONSILIER , EXPERT, INSPECTOR DE SPECIALITATE, REVIZOR CONTABIL, ARHITECT, REFERENT DE SPECIALITATE , INSPECTOR CASIER </t>
  </si>
  <si>
    <t xml:space="preserve">GRADUL IA  </t>
  </si>
  <si>
    <t xml:space="preserve">GRADUL I </t>
  </si>
  <si>
    <t xml:space="preserve">GRADUL II </t>
  </si>
  <si>
    <t xml:space="preserve">DEBUTANT </t>
  </si>
  <si>
    <t>CONSILIER JURIDIC,</t>
  </si>
  <si>
    <t>BIBLIOTECAR</t>
  </si>
  <si>
    <t xml:space="preserve">  INSPECTOR, REFERENT SUBINGINER, ARHIVIST</t>
  </si>
  <si>
    <t>SEF FORMATIE</t>
  </si>
  <si>
    <t>REFERENT, INSPECTOR, ARHIVAR, REFERENT CASIER</t>
  </si>
  <si>
    <t>ADMINISTRATOR</t>
  </si>
  <si>
    <t xml:space="preserve">GRADUL I  </t>
  </si>
  <si>
    <t>M/G</t>
  </si>
  <si>
    <t>SECRETAR DEB</t>
  </si>
  <si>
    <t>SUPRAVEGHETOR SALA</t>
  </si>
  <si>
    <t>SOFER</t>
  </si>
  <si>
    <t xml:space="preserve">I  </t>
  </si>
  <si>
    <t>M; G</t>
  </si>
  <si>
    <t xml:space="preserve">II </t>
  </si>
  <si>
    <t>MUNCITOR CALIFICAT</t>
  </si>
  <si>
    <t xml:space="preserve">I </t>
  </si>
  <si>
    <t xml:space="preserve">III </t>
  </si>
  <si>
    <t xml:space="preserve">IV </t>
  </si>
  <si>
    <t>PAZNIC, POMPIER</t>
  </si>
  <si>
    <t>M;G</t>
  </si>
  <si>
    <t xml:space="preserve">INGRIJITOR </t>
  </si>
  <si>
    <t>MUNCITOR NECALIFICAT</t>
  </si>
  <si>
    <t xml:space="preserve">II - fara sporuri </t>
  </si>
  <si>
    <t>ASISTENTII PERSONALI</t>
  </si>
  <si>
    <t xml:space="preserve">            JR. IONELA APOSTOAIE</t>
  </si>
  <si>
    <t>Majorare 10% fata de nivelul acordat pentru luna decembrie 2023 conform  O.U.G. 53/2024</t>
  </si>
  <si>
    <t xml:space="preserve"> ALEXANDRU DRĂGAN </t>
  </si>
  <si>
    <t>PREȘEDINTE DE SEDINȚĂ                                                                                                                                                SECRETAR GENERAL,</t>
  </si>
  <si>
    <t xml:space="preserve">Anexa la  Hotărârea  Consiliului Local Fundulea, </t>
  </si>
  <si>
    <r>
      <t xml:space="preserve">                                 </t>
    </r>
    <r>
      <rPr>
        <b/>
        <sz val="11"/>
        <color theme="1"/>
        <rFont val="Calibri"/>
        <family val="2"/>
        <scheme val="minor"/>
      </rPr>
      <t>județul Călărași nr.34/30.07.2024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</si>
</sst>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Times New Roman"/>
      <family val="1"/>
    </font>
    <font>
      <b/>
      <sz val="7"/>
      <color theme="1"/>
      <name val="Times New Roman"/>
      <family val="1"/>
    </font>
    <font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</font>
    <font>
      <sz val="9"/>
      <color theme="1"/>
      <name val="Times New Roman"/>
      <family val="1"/>
      <charset val="238"/>
    </font>
    <font>
      <b/>
      <sz val="9"/>
      <name val="Times New Roman"/>
      <family val="1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0" fontId="4" fillId="2" borderId="1" xfId="0" applyNumberFormat="1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Border="1"/>
    <xf numFmtId="0" fontId="10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/>
    <xf numFmtId="0" fontId="10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3" xfId="0" applyFont="1" applyBorder="1"/>
    <xf numFmtId="0" fontId="10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6" fillId="0" borderId="4" xfId="0" applyFont="1" applyBorder="1"/>
    <xf numFmtId="0" fontId="10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0" fontId="2" fillId="5" borderId="0" xfId="0" applyFont="1" applyFill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3" borderId="1" xfId="0" applyFont="1" applyFill="1" applyBorder="1"/>
    <xf numFmtId="10" fontId="14" fillId="2" borderId="1" xfId="0" applyNumberFormat="1" applyFont="1" applyFill="1" applyBorder="1" applyAlignment="1">
      <alignment horizontal="center"/>
    </xf>
    <xf numFmtId="9" fontId="14" fillId="2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6" fillId="0" borderId="4" xfId="0" applyFont="1" applyBorder="1"/>
    <xf numFmtId="0" fontId="16" fillId="0" borderId="4" xfId="0" applyFont="1" applyBorder="1" applyAlignment="1">
      <alignment horizontal="center" wrapText="1"/>
    </xf>
    <xf numFmtId="1" fontId="16" fillId="0" borderId="4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right"/>
    </xf>
    <xf numFmtId="0" fontId="15" fillId="0" borderId="5" xfId="0" applyFont="1" applyBorder="1" applyAlignment="1">
      <alignment horizontal="center"/>
    </xf>
    <xf numFmtId="0" fontId="16" fillId="0" borderId="6" xfId="0" applyFont="1" applyBorder="1" applyAlignment="1">
      <alignment horizontal="left" wrapText="1"/>
    </xf>
    <xf numFmtId="0" fontId="16" fillId="0" borderId="6" xfId="0" applyFont="1" applyBorder="1" applyAlignment="1">
      <alignment horizontal="center"/>
    </xf>
    <xf numFmtId="1" fontId="16" fillId="0" borderId="6" xfId="0" applyNumberFormat="1" applyFont="1" applyBorder="1" applyAlignment="1">
      <alignment horizontal="center"/>
    </xf>
    <xf numFmtId="0" fontId="16" fillId="0" borderId="4" xfId="0" applyFont="1" applyBorder="1" applyAlignment="1">
      <alignment horizontal="right"/>
    </xf>
    <xf numFmtId="0" fontId="16" fillId="0" borderId="4" xfId="0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right"/>
    </xf>
    <xf numFmtId="1" fontId="15" fillId="0" borderId="2" xfId="0" applyNumberFormat="1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2" fillId="0" borderId="1" xfId="0" applyNumberFormat="1" applyFont="1" applyBorder="1"/>
    <xf numFmtId="0" fontId="17" fillId="0" borderId="1" xfId="0" applyFont="1" applyBorder="1"/>
    <xf numFmtId="0" fontId="18" fillId="5" borderId="0" xfId="0" applyFont="1" applyFill="1"/>
    <xf numFmtId="0" fontId="18" fillId="0" borderId="0" xfId="0" applyFont="1"/>
    <xf numFmtId="1" fontId="19" fillId="0" borderId="1" xfId="0" applyNumberFormat="1" applyFont="1" applyBorder="1" applyAlignment="1">
      <alignment horizontal="center"/>
    </xf>
    <xf numFmtId="1" fontId="20" fillId="5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zoomScale="175" zoomScaleNormal="175" workbookViewId="0">
      <selection activeCell="H1" sqref="H1"/>
    </sheetView>
  </sheetViews>
  <sheetFormatPr defaultRowHeight="15" x14ac:dyDescent="0.25"/>
  <cols>
    <col min="1" max="1" width="4.140625" customWidth="1"/>
    <col min="2" max="2" width="37.5703125" customWidth="1"/>
    <col min="3" max="3" width="5.7109375" customWidth="1"/>
    <col min="4" max="4" width="7.85546875" customWidth="1"/>
    <col min="5" max="5" width="6.85546875" customWidth="1"/>
    <col min="6" max="6" width="7.42578125" customWidth="1"/>
    <col min="7" max="7" width="10.7109375" customWidth="1"/>
    <col min="8" max="8" width="10.85546875" customWidth="1"/>
    <col min="9" max="9" width="7.42578125" customWidth="1"/>
    <col min="10" max="10" width="7.7109375" customWidth="1"/>
    <col min="11" max="11" width="6.85546875" customWidth="1"/>
    <col min="12" max="12" width="6.140625" customWidth="1"/>
    <col min="13" max="13" width="6.28515625" customWidth="1"/>
    <col min="14" max="14" width="6" customWidth="1"/>
  </cols>
  <sheetData>
    <row r="1" spans="1:15" s="2" customFormat="1" ht="15.75" x14ac:dyDescent="0.25">
      <c r="A1"/>
      <c r="B1"/>
      <c r="C1"/>
      <c r="D1"/>
      <c r="E1"/>
      <c r="F1"/>
      <c r="G1"/>
      <c r="H1" s="1" t="s">
        <v>72</v>
      </c>
      <c r="I1" s="1"/>
      <c r="M1" s="3"/>
    </row>
    <row r="2" spans="1:15" s="2" customFormat="1" ht="15.75" x14ac:dyDescent="0.25">
      <c r="A2"/>
      <c r="B2"/>
      <c r="C2"/>
      <c r="D2"/>
      <c r="E2"/>
      <c r="F2"/>
      <c r="G2" t="s">
        <v>73</v>
      </c>
      <c r="H2" s="1"/>
      <c r="I2" s="1"/>
      <c r="M2" s="3"/>
    </row>
    <row r="3" spans="1:15" s="2" customFormat="1" ht="15.75" x14ac:dyDescent="0.25">
      <c r="A3"/>
      <c r="B3"/>
      <c r="C3"/>
      <c r="D3"/>
      <c r="E3"/>
      <c r="F3"/>
      <c r="G3"/>
      <c r="H3" s="1"/>
      <c r="I3" s="1"/>
      <c r="M3" s="3"/>
    </row>
    <row r="4" spans="1:15" s="11" customFormat="1" ht="91.5" customHeight="1" x14ac:dyDescent="0.25">
      <c r="A4" s="4"/>
      <c r="B4" s="5"/>
      <c r="C4" s="6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69</v>
      </c>
      <c r="I4" s="8" t="s">
        <v>5</v>
      </c>
      <c r="J4" s="9" t="s">
        <v>6</v>
      </c>
      <c r="K4" s="10" t="s">
        <v>7</v>
      </c>
      <c r="L4" s="10" t="s">
        <v>8</v>
      </c>
      <c r="M4" s="10" t="s">
        <v>9</v>
      </c>
      <c r="N4" s="10" t="s">
        <v>10</v>
      </c>
    </row>
    <row r="5" spans="1:15" s="11" customFormat="1" ht="15.75" x14ac:dyDescent="0.25">
      <c r="A5" s="4"/>
      <c r="B5" s="12" t="s">
        <v>11</v>
      </c>
      <c r="C5" s="13"/>
      <c r="D5" s="13"/>
      <c r="E5" s="13"/>
      <c r="F5" s="13"/>
      <c r="G5" s="13"/>
      <c r="H5" s="13"/>
      <c r="I5" s="13"/>
      <c r="J5" s="14">
        <v>7.4999999999999997E-2</v>
      </c>
      <c r="K5" s="15">
        <v>0.05</v>
      </c>
      <c r="L5" s="15">
        <v>0.05</v>
      </c>
      <c r="M5" s="14">
        <v>2.5000000000000001E-2</v>
      </c>
      <c r="N5" s="14">
        <v>2.5000000000000001E-2</v>
      </c>
    </row>
    <row r="6" spans="1:15" s="11" customFormat="1" ht="15.75" x14ac:dyDescent="0.25">
      <c r="A6" s="16">
        <v>1</v>
      </c>
      <c r="B6" s="17" t="s">
        <v>12</v>
      </c>
      <c r="C6" s="18" t="s">
        <v>13</v>
      </c>
      <c r="D6" s="18">
        <v>4.2</v>
      </c>
      <c r="E6" s="18">
        <v>2300</v>
      </c>
      <c r="F6" s="18">
        <f>SUM(D6*E6)</f>
        <v>9660</v>
      </c>
      <c r="G6" s="19">
        <f>SUM(F6*0.05)</f>
        <v>483</v>
      </c>
      <c r="H6" s="19">
        <f>SUM(F6*0.1)</f>
        <v>966</v>
      </c>
      <c r="I6" s="70">
        <f>SUM(F6:H6)</f>
        <v>11109</v>
      </c>
      <c r="J6" s="19"/>
      <c r="K6" s="19"/>
      <c r="L6" s="19"/>
      <c r="M6" s="19"/>
      <c r="N6" s="19"/>
    </row>
    <row r="7" spans="1:15" s="11" customFormat="1" ht="15.75" x14ac:dyDescent="0.25">
      <c r="A7" s="16">
        <v>2</v>
      </c>
      <c r="B7" s="17" t="s">
        <v>14</v>
      </c>
      <c r="C7" s="18" t="s">
        <v>13</v>
      </c>
      <c r="D7" s="18">
        <v>3.81</v>
      </c>
      <c r="E7" s="18">
        <v>2300</v>
      </c>
      <c r="F7" s="18">
        <f t="shared" ref="F7:F25" si="0">SUM(D7*E7)</f>
        <v>8763</v>
      </c>
      <c r="G7" s="19">
        <f t="shared" ref="G7:G25" si="1">SUM(F7*0.05)</f>
        <v>438.15000000000003</v>
      </c>
      <c r="H7" s="19">
        <f t="shared" ref="H7:H25" si="2">SUM(F7*0.1)</f>
        <v>876.30000000000007</v>
      </c>
      <c r="I7" s="70">
        <f t="shared" ref="I7:I25" si="3">SUM(F7:H7)</f>
        <v>10077.449999999999</v>
      </c>
      <c r="J7" s="19"/>
      <c r="K7" s="19"/>
      <c r="L7" s="19"/>
      <c r="M7" s="19"/>
      <c r="N7" s="19"/>
    </row>
    <row r="8" spans="1:15" s="11" customFormat="1" ht="15.75" x14ac:dyDescent="0.25">
      <c r="A8" s="16">
        <v>3</v>
      </c>
      <c r="B8" s="17" t="s">
        <v>15</v>
      </c>
      <c r="C8" s="18" t="s">
        <v>13</v>
      </c>
      <c r="D8" s="18">
        <v>3.8</v>
      </c>
      <c r="E8" s="18">
        <v>2300</v>
      </c>
      <c r="F8" s="18">
        <f t="shared" si="0"/>
        <v>8740</v>
      </c>
      <c r="G8" s="19">
        <f t="shared" si="1"/>
        <v>437</v>
      </c>
      <c r="H8" s="19">
        <f t="shared" si="2"/>
        <v>874</v>
      </c>
      <c r="I8" s="70">
        <f t="shared" si="3"/>
        <v>10051</v>
      </c>
      <c r="J8" s="19"/>
      <c r="K8" s="19"/>
      <c r="L8" s="19"/>
      <c r="M8" s="19"/>
      <c r="N8" s="19"/>
    </row>
    <row r="9" spans="1:15" s="11" customFormat="1" ht="15.75" x14ac:dyDescent="0.25">
      <c r="A9" s="16">
        <v>4</v>
      </c>
      <c r="B9" s="17" t="s">
        <v>16</v>
      </c>
      <c r="C9" s="18" t="s">
        <v>13</v>
      </c>
      <c r="D9" s="18">
        <v>3.04</v>
      </c>
      <c r="E9" s="18">
        <v>2300</v>
      </c>
      <c r="F9" s="18">
        <f t="shared" si="0"/>
        <v>6992</v>
      </c>
      <c r="G9" s="19">
        <f t="shared" si="1"/>
        <v>349.6</v>
      </c>
      <c r="H9" s="19">
        <f t="shared" si="2"/>
        <v>699.2</v>
      </c>
      <c r="I9" s="70">
        <f t="shared" si="3"/>
        <v>8040.8</v>
      </c>
      <c r="J9" s="19">
        <f>SUM(I9*J5+I9)</f>
        <v>8643.86</v>
      </c>
      <c r="K9" s="19">
        <f>SUM(J9*K5+J9)</f>
        <v>9076.0529999999999</v>
      </c>
      <c r="L9" s="19">
        <f>SUM(K9*L5+K9)</f>
        <v>9529.8556499999995</v>
      </c>
      <c r="M9" s="19">
        <f>SUM(L9*M5+L9)</f>
        <v>9768.1020412500002</v>
      </c>
      <c r="N9" s="19">
        <f>SUM(M9*N5+M9)</f>
        <v>10012.304592281251</v>
      </c>
    </row>
    <row r="10" spans="1:15" s="11" customFormat="1" ht="15.75" x14ac:dyDescent="0.25">
      <c r="A10" s="16"/>
      <c r="B10" s="17" t="s">
        <v>17</v>
      </c>
      <c r="C10" s="18" t="s">
        <v>13</v>
      </c>
      <c r="D10" s="18">
        <v>2.91</v>
      </c>
      <c r="E10" s="18">
        <v>2300</v>
      </c>
      <c r="F10" s="18">
        <f t="shared" si="0"/>
        <v>6693</v>
      </c>
      <c r="G10" s="19">
        <f t="shared" si="1"/>
        <v>334.65000000000003</v>
      </c>
      <c r="H10" s="19">
        <f t="shared" si="2"/>
        <v>669.30000000000007</v>
      </c>
      <c r="I10" s="70">
        <f t="shared" si="3"/>
        <v>7696.95</v>
      </c>
      <c r="J10" s="19">
        <f>SUM(I10*J5+I10)</f>
        <v>8274.2212500000005</v>
      </c>
      <c r="K10" s="19">
        <f>SUM(J10*K5+J10)</f>
        <v>8687.932312500001</v>
      </c>
      <c r="L10" s="19">
        <f>SUM(K10*L5+K10)</f>
        <v>9122.3289281250018</v>
      </c>
      <c r="M10" s="19">
        <f>SUM(L10*M5+L10)</f>
        <v>9350.3871513281265</v>
      </c>
      <c r="N10" s="19">
        <f>SUM(M10*N5+M10)</f>
        <v>9584.1468301113291</v>
      </c>
    </row>
    <row r="11" spans="1:15" s="11" customFormat="1" ht="15.75" x14ac:dyDescent="0.25">
      <c r="A11" s="20"/>
      <c r="B11" s="21" t="s">
        <v>18</v>
      </c>
      <c r="C11" s="22" t="s">
        <v>13</v>
      </c>
      <c r="D11" s="22">
        <v>2.78</v>
      </c>
      <c r="E11" s="18">
        <v>2300</v>
      </c>
      <c r="F11" s="18">
        <f t="shared" si="0"/>
        <v>6394</v>
      </c>
      <c r="G11" s="19">
        <f t="shared" si="1"/>
        <v>319.70000000000005</v>
      </c>
      <c r="H11" s="19">
        <f t="shared" si="2"/>
        <v>639.40000000000009</v>
      </c>
      <c r="I11" s="70">
        <f t="shared" si="3"/>
        <v>7353.1</v>
      </c>
      <c r="J11" s="19">
        <f>SUM(I11*J5+I11)</f>
        <v>7904.5825000000004</v>
      </c>
      <c r="K11" s="19">
        <f>SUM(J11*K5+J11)</f>
        <v>8299.8116250000003</v>
      </c>
      <c r="L11" s="19">
        <f>SUM(K11*L5+K11)</f>
        <v>8714.8022062500004</v>
      </c>
      <c r="M11" s="19">
        <f>SUM(L11*M5+L11)</f>
        <v>8932.672261406251</v>
      </c>
      <c r="N11" s="19">
        <f>SUM(M11*N5+M11)</f>
        <v>9155.9890679414075</v>
      </c>
    </row>
    <row r="12" spans="1:15" s="11" customFormat="1" ht="15.75" x14ac:dyDescent="0.25">
      <c r="A12" s="23">
        <v>5</v>
      </c>
      <c r="B12" s="24" t="s">
        <v>19</v>
      </c>
      <c r="C12" s="25" t="s">
        <v>20</v>
      </c>
      <c r="D12" s="25"/>
      <c r="E12" s="18"/>
      <c r="F12" s="18"/>
      <c r="G12" s="19"/>
      <c r="H12" s="19"/>
      <c r="I12" s="70"/>
      <c r="J12" s="19"/>
      <c r="K12" s="19"/>
      <c r="L12" s="19"/>
      <c r="M12" s="19"/>
      <c r="N12" s="19"/>
      <c r="O12" s="11" t="s">
        <v>21</v>
      </c>
    </row>
    <row r="13" spans="1:15" s="11" customFormat="1" ht="15.75" x14ac:dyDescent="0.25">
      <c r="A13" s="26"/>
      <c r="B13" s="27" t="s">
        <v>22</v>
      </c>
      <c r="C13" s="28" t="s">
        <v>13</v>
      </c>
      <c r="D13" s="28">
        <v>2.58</v>
      </c>
      <c r="E13" s="18">
        <v>2300</v>
      </c>
      <c r="F13" s="18">
        <f t="shared" si="0"/>
        <v>5934</v>
      </c>
      <c r="G13" s="19">
        <f t="shared" si="1"/>
        <v>296.7</v>
      </c>
      <c r="H13" s="19">
        <f t="shared" si="2"/>
        <v>593.4</v>
      </c>
      <c r="I13" s="70">
        <f t="shared" si="3"/>
        <v>6824.0999999999995</v>
      </c>
      <c r="J13" s="19">
        <f>SUM(I13*J5+I13)</f>
        <v>7335.9074999999993</v>
      </c>
      <c r="K13" s="19">
        <f>SUM(J13*K5+J13)</f>
        <v>7702.702874999999</v>
      </c>
      <c r="L13" s="19">
        <f>SUM(K13*L5+K13)</f>
        <v>8087.8380187499988</v>
      </c>
      <c r="M13" s="19">
        <f>SUM(L13*M5+L13)</f>
        <v>8290.0339692187481</v>
      </c>
      <c r="N13" s="19">
        <f>SUM(M13*N5+M13)</f>
        <v>8497.2848184492177</v>
      </c>
    </row>
    <row r="14" spans="1:15" s="11" customFormat="1" ht="15.75" x14ac:dyDescent="0.25">
      <c r="A14" s="16"/>
      <c r="B14" s="17" t="s">
        <v>23</v>
      </c>
      <c r="C14" s="18" t="s">
        <v>13</v>
      </c>
      <c r="D14" s="18">
        <v>2.39</v>
      </c>
      <c r="E14" s="18">
        <v>2300</v>
      </c>
      <c r="F14" s="18">
        <f t="shared" si="0"/>
        <v>5497</v>
      </c>
      <c r="G14" s="19">
        <f t="shared" si="1"/>
        <v>274.85000000000002</v>
      </c>
      <c r="H14" s="19">
        <f t="shared" si="2"/>
        <v>549.70000000000005</v>
      </c>
      <c r="I14" s="70">
        <f t="shared" si="3"/>
        <v>6321.55</v>
      </c>
      <c r="J14" s="19">
        <f>SUM(I14*J5+I14)</f>
        <v>6795.6662500000002</v>
      </c>
      <c r="K14" s="19">
        <v>7136</v>
      </c>
      <c r="L14" s="19">
        <f>SUM(K14*L5+K14)</f>
        <v>7492.8</v>
      </c>
      <c r="M14" s="19">
        <f>SUM(L14*M5+L14)</f>
        <v>7680.12</v>
      </c>
      <c r="N14" s="19">
        <f>SUM(M14*N5+M14)</f>
        <v>7872.1229999999996</v>
      </c>
    </row>
    <row r="15" spans="1:15" s="11" customFormat="1" ht="15.75" x14ac:dyDescent="0.25">
      <c r="A15" s="16"/>
      <c r="B15" s="17" t="s">
        <v>24</v>
      </c>
      <c r="C15" s="18" t="s">
        <v>13</v>
      </c>
      <c r="D15" s="18">
        <v>2.2000000000000002</v>
      </c>
      <c r="E15" s="18">
        <v>2300</v>
      </c>
      <c r="F15" s="18">
        <f t="shared" si="0"/>
        <v>5060</v>
      </c>
      <c r="G15" s="19">
        <f t="shared" si="1"/>
        <v>253</v>
      </c>
      <c r="H15" s="19">
        <f t="shared" si="2"/>
        <v>506</v>
      </c>
      <c r="I15" s="70">
        <f t="shared" si="3"/>
        <v>5819</v>
      </c>
      <c r="J15" s="19">
        <f>SUM(I15*J5+I15)</f>
        <v>6255.4250000000002</v>
      </c>
      <c r="K15" s="19">
        <f>SUM(J15*L5+J15)</f>
        <v>6568.19625</v>
      </c>
      <c r="L15" s="19">
        <f>SUM(K15*L5+K15)</f>
        <v>6896.6060625</v>
      </c>
      <c r="M15" s="19">
        <f>SUM(L15*M5+L15)</f>
        <v>7069.0212140624999</v>
      </c>
      <c r="N15" s="19">
        <f>SUM(M15*N5+M15)</f>
        <v>7245.7467444140621</v>
      </c>
    </row>
    <row r="16" spans="1:15" s="11" customFormat="1" ht="15.75" x14ac:dyDescent="0.25">
      <c r="A16" s="16"/>
      <c r="B16" s="17" t="s">
        <v>25</v>
      </c>
      <c r="C16" s="18" t="s">
        <v>13</v>
      </c>
      <c r="D16" s="18">
        <v>1.94</v>
      </c>
      <c r="E16" s="18">
        <v>2300</v>
      </c>
      <c r="F16" s="18">
        <f t="shared" si="0"/>
        <v>4462</v>
      </c>
      <c r="G16" s="19">
        <f t="shared" si="1"/>
        <v>223.10000000000002</v>
      </c>
      <c r="H16" s="19">
        <f t="shared" si="2"/>
        <v>446.20000000000005</v>
      </c>
      <c r="I16" s="70">
        <f t="shared" si="3"/>
        <v>5131.3</v>
      </c>
      <c r="J16" s="19">
        <f>SUM(I16*J5+I16)</f>
        <v>5516.1475</v>
      </c>
      <c r="K16" s="19">
        <f>SUM(J16*K5+J16)</f>
        <v>5791.9548750000004</v>
      </c>
      <c r="L16" s="19">
        <f>SUM(K16*L5+K16)</f>
        <v>6081.55261875</v>
      </c>
      <c r="M16" s="19">
        <f>SUM(L16*M5+L16)</f>
        <v>6233.5914342187498</v>
      </c>
      <c r="N16" s="19">
        <f>SUM(M16*N5+M16)</f>
        <v>6389.4312200742188</v>
      </c>
    </row>
    <row r="17" spans="1:15" s="11" customFormat="1" ht="15.75" x14ac:dyDescent="0.25">
      <c r="A17" s="16">
        <v>6</v>
      </c>
      <c r="B17" s="17" t="s">
        <v>26</v>
      </c>
      <c r="C17" s="18" t="s">
        <v>20</v>
      </c>
      <c r="D17" s="18"/>
      <c r="E17" s="18"/>
      <c r="F17" s="18"/>
      <c r="G17" s="19"/>
      <c r="H17" s="19"/>
      <c r="I17" s="70"/>
      <c r="J17" s="19"/>
      <c r="K17" s="19"/>
      <c r="L17" s="19"/>
      <c r="M17" s="19"/>
      <c r="N17" s="19"/>
    </row>
    <row r="18" spans="1:15" s="11" customFormat="1" ht="15.75" x14ac:dyDescent="0.25">
      <c r="A18" s="16"/>
      <c r="B18" s="17" t="s">
        <v>27</v>
      </c>
      <c r="C18" s="18" t="s">
        <v>28</v>
      </c>
      <c r="D18" s="18">
        <v>1.81</v>
      </c>
      <c r="E18" s="18">
        <v>2300</v>
      </c>
      <c r="F18" s="18">
        <f t="shared" si="0"/>
        <v>4163</v>
      </c>
      <c r="G18" s="19">
        <f t="shared" si="1"/>
        <v>208.15</v>
      </c>
      <c r="H18" s="19">
        <f t="shared" si="2"/>
        <v>416.3</v>
      </c>
      <c r="I18" s="70">
        <f t="shared" si="3"/>
        <v>4787.45</v>
      </c>
      <c r="J18" s="19">
        <v>5146</v>
      </c>
      <c r="K18" s="19">
        <f>SUM(J18*K5+J18)</f>
        <v>5403.3</v>
      </c>
      <c r="L18" s="19">
        <f>SUM(K18*L5+K18)</f>
        <v>5673.4650000000001</v>
      </c>
      <c r="M18" s="19">
        <f>SUM(L18*M5+L18)</f>
        <v>5815.3016250000001</v>
      </c>
      <c r="N18" s="19">
        <v>5960</v>
      </c>
    </row>
    <row r="19" spans="1:15" s="11" customFormat="1" ht="15.75" x14ac:dyDescent="0.25">
      <c r="A19" s="16"/>
      <c r="B19" s="17" t="s">
        <v>23</v>
      </c>
      <c r="C19" s="18" t="s">
        <v>28</v>
      </c>
      <c r="D19" s="18">
        <v>1.75</v>
      </c>
      <c r="E19" s="18">
        <v>2300</v>
      </c>
      <c r="F19" s="18">
        <f t="shared" si="0"/>
        <v>4025</v>
      </c>
      <c r="G19" s="19">
        <f t="shared" si="1"/>
        <v>201.25</v>
      </c>
      <c r="H19" s="19">
        <f t="shared" si="2"/>
        <v>402.5</v>
      </c>
      <c r="I19" s="70">
        <f t="shared" si="3"/>
        <v>4628.75</v>
      </c>
      <c r="J19" s="19">
        <f>SUM(I19*J5+I19)</f>
        <v>4975.90625</v>
      </c>
      <c r="K19" s="19">
        <f>SUM(J19*K5+J19)</f>
        <v>5224.7015625000004</v>
      </c>
      <c r="L19" s="19">
        <f>SUM(K19*L5+K19)</f>
        <v>5485.9366406250001</v>
      </c>
      <c r="M19" s="19">
        <f>SUM(L19*M5+L19)</f>
        <v>5623.0850566406252</v>
      </c>
      <c r="N19" s="19">
        <f>SUM(M19*N5+M19)</f>
        <v>5763.662183056641</v>
      </c>
    </row>
    <row r="20" spans="1:15" s="11" customFormat="1" ht="15.75" x14ac:dyDescent="0.25">
      <c r="A20" s="16"/>
      <c r="B20" s="17" t="s">
        <v>24</v>
      </c>
      <c r="C20" s="18" t="s">
        <v>28</v>
      </c>
      <c r="D20" s="18">
        <v>1.71</v>
      </c>
      <c r="E20" s="18">
        <v>2300</v>
      </c>
      <c r="F20" s="18">
        <f t="shared" si="0"/>
        <v>3933</v>
      </c>
      <c r="G20" s="19">
        <f t="shared" si="1"/>
        <v>196.65</v>
      </c>
      <c r="H20" s="19">
        <f t="shared" si="2"/>
        <v>393.3</v>
      </c>
      <c r="I20" s="70">
        <f t="shared" si="3"/>
        <v>4522.95</v>
      </c>
      <c r="J20" s="19">
        <f>SUM(I20*J5+I20)</f>
        <v>4862.1712499999994</v>
      </c>
      <c r="K20" s="19">
        <f>SUM(J20*K5+J20)</f>
        <v>5105.279812499999</v>
      </c>
      <c r="L20" s="19">
        <f>SUM(K20*L5+K20)</f>
        <v>5360.5438031249987</v>
      </c>
      <c r="M20" s="19">
        <f>SUM(L20*M5+L20)</f>
        <v>5494.5573982031237</v>
      </c>
      <c r="N20" s="19">
        <f>SUM(M20*N5+M20)</f>
        <v>5631.9213331582014</v>
      </c>
    </row>
    <row r="21" spans="1:15" s="11" customFormat="1" ht="15.75" x14ac:dyDescent="0.25">
      <c r="A21" s="16"/>
      <c r="B21" s="17" t="s">
        <v>29</v>
      </c>
      <c r="C21" s="18" t="s">
        <v>28</v>
      </c>
      <c r="D21" s="18">
        <v>1.68</v>
      </c>
      <c r="E21" s="18">
        <v>2300</v>
      </c>
      <c r="F21" s="18">
        <f t="shared" si="0"/>
        <v>3864</v>
      </c>
      <c r="G21" s="19">
        <f t="shared" si="1"/>
        <v>193.20000000000002</v>
      </c>
      <c r="H21" s="19">
        <f t="shared" si="2"/>
        <v>386.40000000000003</v>
      </c>
      <c r="I21" s="70">
        <v>4443</v>
      </c>
      <c r="J21" s="19">
        <f>SUM(I21*J5+I21)</f>
        <v>4776.2250000000004</v>
      </c>
      <c r="K21" s="19">
        <f>SUM(J21*K5+J21)</f>
        <v>5015.0362500000001</v>
      </c>
      <c r="L21" s="19">
        <f>SUM(K21*L5+K21)</f>
        <v>5265.7880624999998</v>
      </c>
      <c r="M21" s="19">
        <v>5398</v>
      </c>
      <c r="N21" s="19">
        <f>SUM(M21*N5+M21)</f>
        <v>5532.95</v>
      </c>
    </row>
    <row r="22" spans="1:15" s="11" customFormat="1" ht="15.75" x14ac:dyDescent="0.25">
      <c r="A22" s="29">
        <v>7</v>
      </c>
      <c r="B22" s="30" t="s">
        <v>30</v>
      </c>
      <c r="C22" s="31" t="s">
        <v>31</v>
      </c>
      <c r="D22" s="31">
        <v>1.68</v>
      </c>
      <c r="E22" s="18">
        <v>2300</v>
      </c>
      <c r="F22" s="18">
        <f t="shared" si="0"/>
        <v>3864</v>
      </c>
      <c r="G22" s="19">
        <f t="shared" si="1"/>
        <v>193.20000000000002</v>
      </c>
      <c r="H22" s="19">
        <f t="shared" si="2"/>
        <v>386.40000000000003</v>
      </c>
      <c r="I22" s="70">
        <v>4443</v>
      </c>
      <c r="J22" s="19">
        <v>4776</v>
      </c>
      <c r="K22" s="19">
        <v>5015</v>
      </c>
      <c r="L22" s="19">
        <v>5266</v>
      </c>
      <c r="M22" s="19">
        <v>5398</v>
      </c>
      <c r="N22" s="19">
        <v>5533</v>
      </c>
    </row>
    <row r="23" spans="1:15" ht="15.75" x14ac:dyDescent="0.25">
      <c r="A23" s="29"/>
      <c r="B23" s="30" t="s">
        <v>23</v>
      </c>
      <c r="C23" s="31" t="s">
        <v>31</v>
      </c>
      <c r="D23" s="31">
        <v>1.65</v>
      </c>
      <c r="E23" s="18">
        <v>2300</v>
      </c>
      <c r="F23" s="18">
        <f t="shared" si="0"/>
        <v>3795</v>
      </c>
      <c r="G23" s="19">
        <f t="shared" si="1"/>
        <v>189.75</v>
      </c>
      <c r="H23" s="19">
        <f t="shared" si="2"/>
        <v>379.5</v>
      </c>
      <c r="I23" s="70">
        <v>4365</v>
      </c>
      <c r="J23" s="19">
        <f>SUM(I23*J5+I23)</f>
        <v>4692.375</v>
      </c>
      <c r="K23" s="19">
        <f>SUM(J23*L5+J23)</f>
        <v>4926.9937499999996</v>
      </c>
      <c r="L23" s="19">
        <f>SUM(K23*L5+K23)</f>
        <v>5173.3434374999997</v>
      </c>
      <c r="M23" s="19">
        <f>SUM(L23*M5+L23)</f>
        <v>5302.6770234374999</v>
      </c>
      <c r="N23" s="19">
        <f>SUM(M23*N5+M23)</f>
        <v>5435.2439490234374</v>
      </c>
      <c r="O23" s="11"/>
    </row>
    <row r="24" spans="1:15" ht="15.75" x14ac:dyDescent="0.25">
      <c r="A24" s="29"/>
      <c r="B24" s="30" t="s">
        <v>24</v>
      </c>
      <c r="C24" s="31" t="s">
        <v>31</v>
      </c>
      <c r="D24" s="31">
        <v>1.62</v>
      </c>
      <c r="E24" s="18">
        <v>2300</v>
      </c>
      <c r="F24" s="18">
        <f t="shared" si="0"/>
        <v>3726.0000000000005</v>
      </c>
      <c r="G24" s="19">
        <f t="shared" si="1"/>
        <v>186.30000000000004</v>
      </c>
      <c r="H24" s="19">
        <f t="shared" si="2"/>
        <v>372.60000000000008</v>
      </c>
      <c r="I24" s="70">
        <f t="shared" si="3"/>
        <v>4284.9000000000005</v>
      </c>
      <c r="J24" s="19">
        <f>SUM(I24*J5+I24)</f>
        <v>4606.2675000000008</v>
      </c>
      <c r="K24" s="19">
        <f>SUM(J24*K5+J24)</f>
        <v>4836.5808750000006</v>
      </c>
      <c r="L24" s="19">
        <f>SUM(K24*L5+K24)</f>
        <v>5078.4099187500005</v>
      </c>
      <c r="M24" s="19">
        <f>SUM(L24*M5+L24)</f>
        <v>5205.3701667187506</v>
      </c>
      <c r="N24" s="19">
        <f>SUM(M24*N5+M24)</f>
        <v>5335.5044208867193</v>
      </c>
      <c r="O24" s="11"/>
    </row>
    <row r="25" spans="1:15" ht="15.75" x14ac:dyDescent="0.25">
      <c r="A25" s="16"/>
      <c r="B25" s="17" t="s">
        <v>25</v>
      </c>
      <c r="C25" s="18" t="s">
        <v>31</v>
      </c>
      <c r="D25" s="18">
        <v>1.55</v>
      </c>
      <c r="E25" s="18">
        <v>2300</v>
      </c>
      <c r="F25" s="18">
        <f t="shared" si="0"/>
        <v>3565</v>
      </c>
      <c r="G25" s="19">
        <f t="shared" si="1"/>
        <v>178.25</v>
      </c>
      <c r="H25" s="19">
        <f t="shared" si="2"/>
        <v>356.5</v>
      </c>
      <c r="I25" s="70">
        <f t="shared" si="3"/>
        <v>4099.75</v>
      </c>
      <c r="J25" s="19">
        <f>SUM(I25*J5+I25)</f>
        <v>4407.2312499999998</v>
      </c>
      <c r="K25" s="19">
        <f>SUM(J25*K5+J25)</f>
        <v>4627.5928125</v>
      </c>
      <c r="L25" s="19">
        <f>SUM(K25*L5+K25)</f>
        <v>4858.9724531250004</v>
      </c>
      <c r="M25" s="19">
        <v>4981</v>
      </c>
      <c r="N25" s="19">
        <v>5105</v>
      </c>
      <c r="O25" s="11"/>
    </row>
    <row r="26" spans="1:15" ht="15.75" x14ac:dyDescent="0.25">
      <c r="A26" s="23"/>
      <c r="B26" s="32"/>
      <c r="C26" s="23"/>
      <c r="D26" s="23"/>
      <c r="E26" s="23"/>
      <c r="F26" s="23"/>
      <c r="G26" s="33"/>
      <c r="H26" s="33"/>
      <c r="I26" s="33"/>
      <c r="J26" s="33"/>
      <c r="K26" s="33"/>
      <c r="L26" s="33"/>
      <c r="M26" s="33"/>
      <c r="N26" s="33"/>
      <c r="O26" s="11"/>
    </row>
    <row r="27" spans="1:15" ht="15.75" x14ac:dyDescent="0.25">
      <c r="A27" s="2"/>
      <c r="B27" s="2"/>
      <c r="C27" s="2"/>
      <c r="D27" s="2"/>
      <c r="E27" s="2"/>
      <c r="F27" s="2"/>
      <c r="G27" s="2"/>
      <c r="H27" s="2"/>
      <c r="I27" s="34"/>
      <c r="K27" s="2"/>
      <c r="L27" s="2"/>
      <c r="M27" s="2"/>
      <c r="N27" s="3"/>
    </row>
    <row r="28" spans="1:15" ht="78.75" x14ac:dyDescent="0.25">
      <c r="A28" s="35"/>
      <c r="B28" s="35"/>
      <c r="C28" s="6" t="s">
        <v>0</v>
      </c>
      <c r="D28" s="6" t="s">
        <v>32</v>
      </c>
      <c r="E28" s="7" t="s">
        <v>2</v>
      </c>
      <c r="F28" s="7" t="s">
        <v>3</v>
      </c>
      <c r="G28" s="7" t="s">
        <v>4</v>
      </c>
      <c r="H28" s="7" t="s">
        <v>69</v>
      </c>
      <c r="I28" s="8" t="s">
        <v>5</v>
      </c>
      <c r="J28" s="9" t="s">
        <v>6</v>
      </c>
      <c r="K28" s="10" t="s">
        <v>7</v>
      </c>
      <c r="L28" s="10" t="s">
        <v>8</v>
      </c>
      <c r="M28" s="10" t="s">
        <v>9</v>
      </c>
      <c r="N28" s="10" t="s">
        <v>10</v>
      </c>
    </row>
    <row r="29" spans="1:15" x14ac:dyDescent="0.25">
      <c r="A29" s="35"/>
      <c r="B29" s="36" t="s">
        <v>33</v>
      </c>
      <c r="C29" s="37"/>
      <c r="D29" s="37"/>
      <c r="E29" s="37"/>
      <c r="F29" s="37"/>
      <c r="G29" s="37"/>
      <c r="H29" s="37"/>
      <c r="I29" s="38"/>
      <c r="J29" s="39">
        <v>7.4999999999999997E-2</v>
      </c>
      <c r="K29" s="40">
        <v>0.05</v>
      </c>
      <c r="L29" s="40">
        <v>0.05</v>
      </c>
      <c r="M29" s="39">
        <v>2.5000000000000001E-2</v>
      </c>
      <c r="N29" s="39">
        <v>2.5000000000000001E-2</v>
      </c>
    </row>
    <row r="30" spans="1:15" x14ac:dyDescent="0.25">
      <c r="A30" s="41">
        <v>1</v>
      </c>
      <c r="B30" s="42" t="s">
        <v>34</v>
      </c>
      <c r="C30" s="43" t="s">
        <v>13</v>
      </c>
      <c r="D30" s="43">
        <v>4.3</v>
      </c>
      <c r="E30" s="43">
        <v>2300</v>
      </c>
      <c r="F30" s="43">
        <f>SUM(D30*E30)</f>
        <v>9890</v>
      </c>
      <c r="G30" s="44">
        <f>SUM(F30*0.05)</f>
        <v>494.5</v>
      </c>
      <c r="H30" s="44">
        <f>SUM(F30*0.1)</f>
        <v>989</v>
      </c>
      <c r="I30" s="71">
        <f>SUM(F30:H30)</f>
        <v>11373.5</v>
      </c>
      <c r="J30" s="44"/>
      <c r="K30" s="44"/>
      <c r="L30" s="44"/>
      <c r="M30" s="44"/>
      <c r="N30" s="44"/>
    </row>
    <row r="31" spans="1:15" x14ac:dyDescent="0.25">
      <c r="A31" s="41">
        <v>2</v>
      </c>
      <c r="B31" s="42" t="s">
        <v>35</v>
      </c>
      <c r="C31" s="43" t="s">
        <v>13</v>
      </c>
      <c r="D31" s="45">
        <v>3.8</v>
      </c>
      <c r="E31" s="43">
        <v>2300</v>
      </c>
      <c r="F31" s="43">
        <f t="shared" ref="F31:F75" si="4">SUM(D31*E31)</f>
        <v>8740</v>
      </c>
      <c r="G31" s="44">
        <f t="shared" ref="G31:G75" si="5">SUM(F31*0.05)</f>
        <v>437</v>
      </c>
      <c r="H31" s="44">
        <f t="shared" ref="H31:H75" si="6">SUM(F31*0.1)</f>
        <v>874</v>
      </c>
      <c r="I31" s="71">
        <f t="shared" ref="I31:I75" si="7">SUM(F31:H31)</f>
        <v>10051</v>
      </c>
      <c r="J31" s="44"/>
      <c r="K31" s="44"/>
      <c r="L31" s="44"/>
      <c r="M31" s="44"/>
      <c r="N31" s="44"/>
    </row>
    <row r="32" spans="1:15" x14ac:dyDescent="0.25">
      <c r="A32" s="41">
        <v>3</v>
      </c>
      <c r="B32" s="42" t="s">
        <v>36</v>
      </c>
      <c r="C32" s="43" t="s">
        <v>13</v>
      </c>
      <c r="D32" s="43">
        <v>3.04</v>
      </c>
      <c r="E32" s="43">
        <v>2300</v>
      </c>
      <c r="F32" s="43">
        <f t="shared" si="4"/>
        <v>6992</v>
      </c>
      <c r="G32" s="44">
        <f t="shared" si="5"/>
        <v>349.6</v>
      </c>
      <c r="H32" s="44">
        <f t="shared" si="6"/>
        <v>699.2</v>
      </c>
      <c r="I32" s="71">
        <f t="shared" si="7"/>
        <v>8040.8</v>
      </c>
      <c r="J32" s="44">
        <f>SUM(I32*J29+I32)</f>
        <v>8643.86</v>
      </c>
      <c r="K32" s="44">
        <f>SUM(J32*K29+J32)</f>
        <v>9076.0529999999999</v>
      </c>
      <c r="L32" s="44">
        <f t="shared" ref="L32:N32" si="8">SUM(K32*L29+K32)</f>
        <v>9529.8556499999995</v>
      </c>
      <c r="M32" s="44">
        <f t="shared" si="8"/>
        <v>9768.1020412500002</v>
      </c>
      <c r="N32" s="44">
        <f t="shared" si="8"/>
        <v>10012.304592281251</v>
      </c>
    </row>
    <row r="33" spans="1:14" x14ac:dyDescent="0.25">
      <c r="A33" s="41"/>
      <c r="B33" s="42" t="s">
        <v>37</v>
      </c>
      <c r="C33" s="43" t="s">
        <v>13</v>
      </c>
      <c r="D33" s="43">
        <v>2.97</v>
      </c>
      <c r="E33" s="43">
        <v>2300</v>
      </c>
      <c r="F33" s="43">
        <f t="shared" si="4"/>
        <v>6831</v>
      </c>
      <c r="G33" s="44">
        <f t="shared" si="5"/>
        <v>341.55</v>
      </c>
      <c r="H33" s="44">
        <f t="shared" si="6"/>
        <v>683.1</v>
      </c>
      <c r="I33" s="71">
        <f t="shared" si="7"/>
        <v>7855.6500000000005</v>
      </c>
      <c r="J33" s="44">
        <f>SUM(I33*J29+I33)</f>
        <v>8444.8237500000014</v>
      </c>
      <c r="K33" s="44">
        <f>SUM(J33*K29+J33)</f>
        <v>8867.0649375000012</v>
      </c>
      <c r="L33" s="44">
        <f t="shared" ref="L33:N33" si="9">SUM(K33*L29+K33)</f>
        <v>9310.4181843750011</v>
      </c>
      <c r="M33" s="44">
        <f t="shared" si="9"/>
        <v>9543.1786389843764</v>
      </c>
      <c r="N33" s="44">
        <f t="shared" si="9"/>
        <v>9781.7581049589862</v>
      </c>
    </row>
    <row r="34" spans="1:14" x14ac:dyDescent="0.25">
      <c r="A34" s="41"/>
      <c r="B34" s="42" t="s">
        <v>38</v>
      </c>
      <c r="C34" s="43" t="s">
        <v>13</v>
      </c>
      <c r="D34" s="43">
        <v>2.91</v>
      </c>
      <c r="E34" s="43">
        <v>2300</v>
      </c>
      <c r="F34" s="43">
        <f t="shared" si="4"/>
        <v>6693</v>
      </c>
      <c r="G34" s="44">
        <f t="shared" si="5"/>
        <v>334.65000000000003</v>
      </c>
      <c r="H34" s="44">
        <f t="shared" si="6"/>
        <v>669.30000000000007</v>
      </c>
      <c r="I34" s="71">
        <f t="shared" si="7"/>
        <v>7696.95</v>
      </c>
      <c r="J34" s="44">
        <f>SUM(I34*J29+I34)</f>
        <v>8274.2212500000005</v>
      </c>
      <c r="K34" s="44">
        <f>SUM(J34*K29+J34)</f>
        <v>8687.932312500001</v>
      </c>
      <c r="L34" s="44">
        <f t="shared" ref="L34:N34" si="10">SUM(K34*L29+K34)</f>
        <v>9122.3289281250018</v>
      </c>
      <c r="M34" s="44">
        <f t="shared" si="10"/>
        <v>9350.3871513281265</v>
      </c>
      <c r="N34" s="44">
        <f t="shared" si="10"/>
        <v>9584.1468301113291</v>
      </c>
    </row>
    <row r="35" spans="1:14" x14ac:dyDescent="0.25">
      <c r="A35" s="46">
        <v>4</v>
      </c>
      <c r="B35" s="47" t="s">
        <v>39</v>
      </c>
      <c r="C35" s="48"/>
      <c r="D35" s="48"/>
      <c r="E35" s="48"/>
      <c r="F35" s="43"/>
      <c r="G35" s="44"/>
      <c r="H35" s="44"/>
      <c r="I35" s="71"/>
      <c r="J35" s="44"/>
      <c r="K35" s="49"/>
      <c r="L35" s="49"/>
      <c r="M35" s="49"/>
      <c r="N35" s="49"/>
    </row>
    <row r="36" spans="1:14" x14ac:dyDescent="0.25">
      <c r="A36" s="41"/>
      <c r="B36" s="50" t="s">
        <v>40</v>
      </c>
      <c r="C36" s="43" t="s">
        <v>13</v>
      </c>
      <c r="D36" s="43">
        <v>2.58</v>
      </c>
      <c r="E36" s="43">
        <v>2300</v>
      </c>
      <c r="F36" s="43">
        <f t="shared" si="4"/>
        <v>5934</v>
      </c>
      <c r="G36" s="44">
        <f t="shared" si="5"/>
        <v>296.7</v>
      </c>
      <c r="H36" s="44">
        <f t="shared" si="6"/>
        <v>593.4</v>
      </c>
      <c r="I36" s="71">
        <f t="shared" si="7"/>
        <v>6824.0999999999995</v>
      </c>
      <c r="J36" s="44">
        <f>SUM(I36*J29+I36)</f>
        <v>7335.9074999999993</v>
      </c>
      <c r="K36" s="44">
        <f>SUM(J36*K29+J36)</f>
        <v>7702.702874999999</v>
      </c>
      <c r="L36" s="44">
        <f t="shared" ref="L36:N36" si="11">SUM(K36*L29+K36)</f>
        <v>8087.8380187499988</v>
      </c>
      <c r="M36" s="44">
        <f t="shared" si="11"/>
        <v>8290.0339692187481</v>
      </c>
      <c r="N36" s="44">
        <f t="shared" si="11"/>
        <v>8497.2848184492177</v>
      </c>
    </row>
    <row r="37" spans="1:14" x14ac:dyDescent="0.25">
      <c r="A37" s="41"/>
      <c r="B37" s="50" t="s">
        <v>41</v>
      </c>
      <c r="C37" s="43" t="s">
        <v>13</v>
      </c>
      <c r="D37" s="43">
        <v>2.52</v>
      </c>
      <c r="E37" s="43">
        <v>2300</v>
      </c>
      <c r="F37" s="43">
        <f t="shared" si="4"/>
        <v>5796</v>
      </c>
      <c r="G37" s="44">
        <f t="shared" si="5"/>
        <v>289.8</v>
      </c>
      <c r="H37" s="44">
        <f t="shared" si="6"/>
        <v>579.6</v>
      </c>
      <c r="I37" s="71">
        <v>6666</v>
      </c>
      <c r="J37" s="44">
        <f>SUM(I37*J29+I37)</f>
        <v>7165.95</v>
      </c>
      <c r="K37" s="44">
        <f>SUM(J37*K29+J37)</f>
        <v>7524.2474999999995</v>
      </c>
      <c r="L37" s="44">
        <f t="shared" ref="L37" si="12">SUM(K37*L29+K37)</f>
        <v>7900.4598749999996</v>
      </c>
      <c r="M37" s="44">
        <v>8097</v>
      </c>
      <c r="N37" s="44">
        <v>8300</v>
      </c>
    </row>
    <row r="38" spans="1:14" x14ac:dyDescent="0.25">
      <c r="A38" s="41"/>
      <c r="B38" s="50" t="s">
        <v>42</v>
      </c>
      <c r="C38" s="43" t="s">
        <v>13</v>
      </c>
      <c r="D38" s="43">
        <v>2.4500000000000002</v>
      </c>
      <c r="E38" s="43">
        <v>2300</v>
      </c>
      <c r="F38" s="43">
        <f t="shared" si="4"/>
        <v>5635</v>
      </c>
      <c r="G38" s="44">
        <f t="shared" si="5"/>
        <v>281.75</v>
      </c>
      <c r="H38" s="44">
        <f t="shared" si="6"/>
        <v>563.5</v>
      </c>
      <c r="I38" s="71">
        <f t="shared" si="7"/>
        <v>6480.25</v>
      </c>
      <c r="J38" s="44">
        <f>SUM(I38*J29+I38)</f>
        <v>6966.2687500000002</v>
      </c>
      <c r="K38" s="44">
        <f>SUM(J38*K29+J38)</f>
        <v>7314.5821875000001</v>
      </c>
      <c r="L38" s="44">
        <f t="shared" ref="L38:N38" si="13">SUM(K38*L29+K38)</f>
        <v>7680.3112968750002</v>
      </c>
      <c r="M38" s="44">
        <f t="shared" si="13"/>
        <v>7872.3190792968753</v>
      </c>
      <c r="N38" s="44">
        <f t="shared" si="13"/>
        <v>8069.127056279297</v>
      </c>
    </row>
    <row r="39" spans="1:14" x14ac:dyDescent="0.25">
      <c r="A39" s="41"/>
      <c r="B39" s="50" t="s">
        <v>43</v>
      </c>
      <c r="C39" s="43" t="s">
        <v>13</v>
      </c>
      <c r="D39" s="43">
        <v>2.33</v>
      </c>
      <c r="E39" s="43">
        <v>2300</v>
      </c>
      <c r="F39" s="43">
        <f t="shared" si="4"/>
        <v>5359</v>
      </c>
      <c r="G39" s="44">
        <f t="shared" si="5"/>
        <v>267.95</v>
      </c>
      <c r="H39" s="44">
        <f t="shared" si="6"/>
        <v>535.9</v>
      </c>
      <c r="I39" s="71">
        <f t="shared" si="7"/>
        <v>6162.8499999999995</v>
      </c>
      <c r="J39" s="44">
        <f>SUM(I39*J29+I39)</f>
        <v>6625.0637499999993</v>
      </c>
      <c r="K39" s="44">
        <f>SUM(J39*K29+J39)</f>
        <v>6956.3169374999998</v>
      </c>
      <c r="L39" s="44">
        <f t="shared" ref="L39:N39" si="14">SUM(K39*L29+K39)</f>
        <v>7304.1327843749996</v>
      </c>
      <c r="M39" s="44">
        <f t="shared" si="14"/>
        <v>7486.7361039843745</v>
      </c>
      <c r="N39" s="44">
        <f t="shared" si="14"/>
        <v>7673.9045065839837</v>
      </c>
    </row>
    <row r="40" spans="1:14" x14ac:dyDescent="0.25">
      <c r="A40" s="51">
        <v>5</v>
      </c>
      <c r="B40" s="52" t="s">
        <v>44</v>
      </c>
      <c r="C40" s="53"/>
      <c r="D40" s="53"/>
      <c r="E40" s="53"/>
      <c r="F40" s="43"/>
      <c r="G40" s="44"/>
      <c r="H40" s="44"/>
      <c r="I40" s="71"/>
      <c r="J40" s="44"/>
      <c r="K40" s="54"/>
      <c r="L40" s="54"/>
      <c r="M40" s="54"/>
      <c r="N40" s="54"/>
    </row>
    <row r="41" spans="1:14" x14ac:dyDescent="0.25">
      <c r="A41" s="41"/>
      <c r="B41" s="55" t="s">
        <v>40</v>
      </c>
      <c r="C41" s="56" t="s">
        <v>13</v>
      </c>
      <c r="D41" s="56">
        <v>2.4500000000000002</v>
      </c>
      <c r="E41" s="43">
        <v>2300</v>
      </c>
      <c r="F41" s="43">
        <f t="shared" si="4"/>
        <v>5635</v>
      </c>
      <c r="G41" s="44">
        <f t="shared" si="5"/>
        <v>281.75</v>
      </c>
      <c r="H41" s="44">
        <f t="shared" si="6"/>
        <v>563.5</v>
      </c>
      <c r="I41" s="71">
        <v>6481</v>
      </c>
      <c r="J41" s="44">
        <f>SUM(I41*J29+I41)</f>
        <v>6967.0749999999998</v>
      </c>
      <c r="K41" s="57">
        <f>SUM(J41*K29+J41)</f>
        <v>7315.42875</v>
      </c>
      <c r="L41" s="57">
        <f t="shared" ref="L41:N41" si="15">SUM(K41*L29+K41)</f>
        <v>7681.2001875000005</v>
      </c>
      <c r="M41" s="57">
        <f t="shared" si="15"/>
        <v>7873.2301921875005</v>
      </c>
      <c r="N41" s="57">
        <f t="shared" si="15"/>
        <v>8070.0609469921883</v>
      </c>
    </row>
    <row r="42" spans="1:14" x14ac:dyDescent="0.25">
      <c r="A42" s="43"/>
      <c r="B42" s="50" t="s">
        <v>41</v>
      </c>
      <c r="C42" s="43" t="s">
        <v>13</v>
      </c>
      <c r="D42" s="43">
        <v>2.33</v>
      </c>
      <c r="E42" s="43">
        <v>2300</v>
      </c>
      <c r="F42" s="43">
        <f t="shared" si="4"/>
        <v>5359</v>
      </c>
      <c r="G42" s="44">
        <f t="shared" si="5"/>
        <v>267.95</v>
      </c>
      <c r="H42" s="44">
        <f t="shared" si="6"/>
        <v>535.9</v>
      </c>
      <c r="I42" s="71">
        <f t="shared" si="7"/>
        <v>6162.8499999999995</v>
      </c>
      <c r="J42" s="44">
        <f>SUM(I42*J29+I42)</f>
        <v>6625.0637499999993</v>
      </c>
      <c r="K42" s="58">
        <f t="shared" ref="K42:N42" si="16">SUM(J42*K29+J42)</f>
        <v>6956.3169374999998</v>
      </c>
      <c r="L42" s="58">
        <f t="shared" si="16"/>
        <v>7304.1327843749996</v>
      </c>
      <c r="M42" s="58">
        <f t="shared" si="16"/>
        <v>7486.7361039843745</v>
      </c>
      <c r="N42" s="58">
        <f t="shared" si="16"/>
        <v>7673.9045065839837</v>
      </c>
    </row>
    <row r="43" spans="1:14" x14ac:dyDescent="0.25">
      <c r="A43" s="43"/>
      <c r="B43" s="50" t="s">
        <v>42</v>
      </c>
      <c r="C43" s="43" t="s">
        <v>13</v>
      </c>
      <c r="D43" s="43">
        <v>2.2000000000000002</v>
      </c>
      <c r="E43" s="43">
        <v>2300</v>
      </c>
      <c r="F43" s="43">
        <f t="shared" si="4"/>
        <v>5060</v>
      </c>
      <c r="G43" s="44">
        <f t="shared" si="5"/>
        <v>253</v>
      </c>
      <c r="H43" s="44">
        <f t="shared" si="6"/>
        <v>506</v>
      </c>
      <c r="I43" s="71">
        <f t="shared" si="7"/>
        <v>5819</v>
      </c>
      <c r="J43" s="44">
        <f>SUM(I43*J29+I43)</f>
        <v>6255.4250000000002</v>
      </c>
      <c r="K43" s="58">
        <f t="shared" ref="K43:N43" si="17">SUM(J43*K29+J43)</f>
        <v>6568.19625</v>
      </c>
      <c r="L43" s="58">
        <f t="shared" si="17"/>
        <v>6896.6060625</v>
      </c>
      <c r="M43" s="58">
        <f t="shared" si="17"/>
        <v>7069.0212140624999</v>
      </c>
      <c r="N43" s="58">
        <f t="shared" si="17"/>
        <v>7245.7467444140621</v>
      </c>
    </row>
    <row r="44" spans="1:14" x14ac:dyDescent="0.25">
      <c r="A44" s="59"/>
      <c r="B44" s="60" t="s">
        <v>43</v>
      </c>
      <c r="C44" s="59" t="s">
        <v>13</v>
      </c>
      <c r="D44" s="59">
        <v>2.0699999999999998</v>
      </c>
      <c r="E44" s="43">
        <v>2300</v>
      </c>
      <c r="F44" s="43">
        <f t="shared" si="4"/>
        <v>4761</v>
      </c>
      <c r="G44" s="44">
        <f t="shared" si="5"/>
        <v>238.05</v>
      </c>
      <c r="H44" s="44">
        <f t="shared" si="6"/>
        <v>476.1</v>
      </c>
      <c r="I44" s="71">
        <f t="shared" si="7"/>
        <v>5475.1500000000005</v>
      </c>
      <c r="J44" s="44">
        <f>SUM(I44*J29+I44)</f>
        <v>5885.786250000001</v>
      </c>
      <c r="K44" s="61">
        <f t="shared" ref="K44:N44" si="18">SUM(J44*K29+J44)</f>
        <v>6180.0755625000011</v>
      </c>
      <c r="L44" s="61">
        <f t="shared" si="18"/>
        <v>6489.0793406250014</v>
      </c>
      <c r="M44" s="61">
        <f t="shared" si="18"/>
        <v>6651.3063241406262</v>
      </c>
      <c r="N44" s="61">
        <f t="shared" si="18"/>
        <v>6817.5889822441422</v>
      </c>
    </row>
    <row r="45" spans="1:14" x14ac:dyDescent="0.25">
      <c r="A45" s="43"/>
      <c r="B45" s="50" t="s">
        <v>45</v>
      </c>
      <c r="C45" s="43" t="s">
        <v>13</v>
      </c>
      <c r="D45" s="43">
        <v>2.0699999999999998</v>
      </c>
      <c r="E45" s="43">
        <v>2300</v>
      </c>
      <c r="F45" s="43">
        <f t="shared" si="4"/>
        <v>4761</v>
      </c>
      <c r="G45" s="44">
        <f t="shared" si="5"/>
        <v>238.05</v>
      </c>
      <c r="H45" s="44">
        <f t="shared" si="6"/>
        <v>476.1</v>
      </c>
      <c r="I45" s="71">
        <f t="shared" si="7"/>
        <v>5475.1500000000005</v>
      </c>
      <c r="J45" s="44">
        <f>SUM(I45*J29+I45)</f>
        <v>5885.786250000001</v>
      </c>
      <c r="K45" s="58">
        <f t="shared" ref="K45:N45" si="19">SUM(J45*K29+J45)</f>
        <v>6180.0755625000011</v>
      </c>
      <c r="L45" s="58">
        <f t="shared" si="19"/>
        <v>6489.0793406250014</v>
      </c>
      <c r="M45" s="58">
        <f t="shared" si="19"/>
        <v>6651.3063241406262</v>
      </c>
      <c r="N45" s="58">
        <f t="shared" si="19"/>
        <v>6817.5889822441422</v>
      </c>
    </row>
    <row r="46" spans="1:14" x14ac:dyDescent="0.25">
      <c r="A46" s="43">
        <v>6</v>
      </c>
      <c r="B46" s="62" t="s">
        <v>46</v>
      </c>
      <c r="C46" s="63"/>
      <c r="D46" s="63"/>
      <c r="E46" s="63"/>
      <c r="F46" s="43"/>
      <c r="G46" s="44"/>
      <c r="H46" s="44"/>
      <c r="I46" s="71"/>
      <c r="J46" s="44"/>
      <c r="K46" s="63"/>
      <c r="L46" s="63"/>
      <c r="M46" s="63"/>
      <c r="N46" s="63"/>
    </row>
    <row r="47" spans="1:14" x14ac:dyDescent="0.25">
      <c r="A47" s="43"/>
      <c r="B47" s="50" t="s">
        <v>40</v>
      </c>
      <c r="C47" s="43" t="s">
        <v>28</v>
      </c>
      <c r="D47" s="43">
        <v>2.04</v>
      </c>
      <c r="E47" s="43">
        <v>2300</v>
      </c>
      <c r="F47" s="43">
        <f t="shared" si="4"/>
        <v>4692</v>
      </c>
      <c r="G47" s="44">
        <f t="shared" si="5"/>
        <v>234.60000000000002</v>
      </c>
      <c r="H47" s="44">
        <f t="shared" si="6"/>
        <v>469.20000000000005</v>
      </c>
      <c r="I47" s="71">
        <f t="shared" si="7"/>
        <v>5395.8</v>
      </c>
      <c r="J47" s="44">
        <v>5801</v>
      </c>
      <c r="K47" s="58">
        <f t="shared" ref="K47:N47" si="20">SUM(J47*K29+J47)</f>
        <v>6091.05</v>
      </c>
      <c r="L47" s="58">
        <f t="shared" si="20"/>
        <v>6395.6025</v>
      </c>
      <c r="M47" s="58">
        <v>6556</v>
      </c>
      <c r="N47" s="58">
        <f t="shared" si="20"/>
        <v>6719.9</v>
      </c>
    </row>
    <row r="48" spans="1:14" x14ac:dyDescent="0.25">
      <c r="A48" s="43"/>
      <c r="B48" s="50" t="s">
        <v>41</v>
      </c>
      <c r="C48" s="43" t="s">
        <v>28</v>
      </c>
      <c r="D48" s="43">
        <v>2</v>
      </c>
      <c r="E48" s="43">
        <v>2300</v>
      </c>
      <c r="F48" s="43">
        <f t="shared" si="4"/>
        <v>4600</v>
      </c>
      <c r="G48" s="44">
        <f t="shared" si="5"/>
        <v>230</v>
      </c>
      <c r="H48" s="44">
        <f t="shared" si="6"/>
        <v>460</v>
      </c>
      <c r="I48" s="71">
        <f t="shared" si="7"/>
        <v>5290</v>
      </c>
      <c r="J48" s="44">
        <f>SUM(I48*J29+I48)</f>
        <v>5686.75</v>
      </c>
      <c r="K48" s="58">
        <f t="shared" ref="K48:N48" si="21">SUM(J48*K29+J48)</f>
        <v>5971.0874999999996</v>
      </c>
      <c r="L48" s="58">
        <f t="shared" si="21"/>
        <v>6269.6418749999993</v>
      </c>
      <c r="M48" s="58">
        <f t="shared" si="21"/>
        <v>6426.3829218749997</v>
      </c>
      <c r="N48" s="58">
        <f t="shared" si="21"/>
        <v>6587.042494921875</v>
      </c>
    </row>
    <row r="49" spans="1:14" x14ac:dyDescent="0.25">
      <c r="A49" s="43"/>
      <c r="B49" s="50" t="s">
        <v>42</v>
      </c>
      <c r="C49" s="43" t="s">
        <v>28</v>
      </c>
      <c r="D49" s="43">
        <v>1.94</v>
      </c>
      <c r="E49" s="43">
        <v>2300</v>
      </c>
      <c r="F49" s="43">
        <f t="shared" si="4"/>
        <v>4462</v>
      </c>
      <c r="G49" s="44">
        <f t="shared" si="5"/>
        <v>223.10000000000002</v>
      </c>
      <c r="H49" s="44">
        <f t="shared" si="6"/>
        <v>446.20000000000005</v>
      </c>
      <c r="I49" s="71">
        <f t="shared" si="7"/>
        <v>5131.3</v>
      </c>
      <c r="J49" s="44">
        <f>SUM(I49*J29+I49)</f>
        <v>5516.1475</v>
      </c>
      <c r="K49" s="58">
        <f t="shared" ref="K49:M49" si="22">SUM(J49*K29+J49)</f>
        <v>5791.9548750000004</v>
      </c>
      <c r="L49" s="58">
        <f t="shared" si="22"/>
        <v>6081.55261875</v>
      </c>
      <c r="M49" s="58">
        <f t="shared" si="22"/>
        <v>6233.5914342187498</v>
      </c>
      <c r="N49" s="58">
        <v>6390</v>
      </c>
    </row>
    <row r="50" spans="1:14" x14ac:dyDescent="0.25">
      <c r="A50" s="43"/>
      <c r="B50" s="50" t="s">
        <v>43</v>
      </c>
      <c r="C50" s="43" t="s">
        <v>28</v>
      </c>
      <c r="D50" s="43">
        <v>1.84</v>
      </c>
      <c r="E50" s="43">
        <v>2300</v>
      </c>
      <c r="F50" s="43">
        <f t="shared" si="4"/>
        <v>4232</v>
      </c>
      <c r="G50" s="44">
        <f t="shared" si="5"/>
        <v>211.60000000000002</v>
      </c>
      <c r="H50" s="44">
        <f t="shared" si="6"/>
        <v>423.20000000000005</v>
      </c>
      <c r="I50" s="71">
        <f t="shared" si="7"/>
        <v>4866.8</v>
      </c>
      <c r="J50" s="44">
        <f>SUM(I50*J29+I50)</f>
        <v>5231.8100000000004</v>
      </c>
      <c r="K50" s="58">
        <v>5494</v>
      </c>
      <c r="L50" s="58">
        <v>5768</v>
      </c>
      <c r="M50" s="58">
        <f t="shared" ref="M50" si="23">SUM(L50*M29+L50)</f>
        <v>5912.2</v>
      </c>
      <c r="N50" s="58">
        <v>6061</v>
      </c>
    </row>
    <row r="51" spans="1:14" x14ac:dyDescent="0.25">
      <c r="A51" s="64">
        <v>7</v>
      </c>
      <c r="B51" s="42" t="s">
        <v>47</v>
      </c>
      <c r="C51" s="43" t="s">
        <v>31</v>
      </c>
      <c r="D51" s="43">
        <v>1.81</v>
      </c>
      <c r="E51" s="43">
        <v>2300</v>
      </c>
      <c r="F51" s="43">
        <f t="shared" si="4"/>
        <v>4163</v>
      </c>
      <c r="G51" s="44">
        <f t="shared" si="5"/>
        <v>208.15</v>
      </c>
      <c r="H51" s="44">
        <f t="shared" si="6"/>
        <v>416.3</v>
      </c>
      <c r="I51" s="71">
        <f t="shared" si="7"/>
        <v>4787.45</v>
      </c>
      <c r="J51" s="44">
        <v>5146</v>
      </c>
      <c r="K51" s="58">
        <f t="shared" ref="K51:M51" si="24">SUM(J51*K29+J51)</f>
        <v>5403.3</v>
      </c>
      <c r="L51" s="58">
        <f t="shared" si="24"/>
        <v>5673.4650000000001</v>
      </c>
      <c r="M51" s="58">
        <f t="shared" si="24"/>
        <v>5815.3016250000001</v>
      </c>
      <c r="N51" s="58">
        <v>5960</v>
      </c>
    </row>
    <row r="52" spans="1:14" x14ac:dyDescent="0.25">
      <c r="A52" s="43">
        <v>8</v>
      </c>
      <c r="B52" s="62" t="s">
        <v>48</v>
      </c>
      <c r="C52" s="43"/>
      <c r="D52" s="43"/>
      <c r="E52" s="43"/>
      <c r="F52" s="43"/>
      <c r="G52" s="44"/>
      <c r="H52" s="44"/>
      <c r="I52" s="71"/>
      <c r="J52" s="44"/>
      <c r="K52" s="44"/>
      <c r="L52" s="44"/>
      <c r="M52" s="44"/>
      <c r="N52" s="44"/>
    </row>
    <row r="53" spans="1:14" x14ac:dyDescent="0.25">
      <c r="A53" s="43"/>
      <c r="B53" s="50" t="s">
        <v>40</v>
      </c>
      <c r="C53" s="43" t="s">
        <v>31</v>
      </c>
      <c r="D53" s="43">
        <v>1.78</v>
      </c>
      <c r="E53" s="43">
        <v>2300</v>
      </c>
      <c r="F53" s="43">
        <f t="shared" si="4"/>
        <v>4094</v>
      </c>
      <c r="G53" s="44">
        <f t="shared" si="5"/>
        <v>204.70000000000002</v>
      </c>
      <c r="H53" s="44">
        <f t="shared" si="6"/>
        <v>409.40000000000003</v>
      </c>
      <c r="I53" s="71">
        <f t="shared" si="7"/>
        <v>4708.0999999999995</v>
      </c>
      <c r="J53" s="44">
        <f>SUM(I53*J29+I53)</f>
        <v>5061.2074999999995</v>
      </c>
      <c r="K53" s="44">
        <f t="shared" ref="K53:N53" si="25">SUM(J53*K29+J53)</f>
        <v>5314.2678749999995</v>
      </c>
      <c r="L53" s="44">
        <f t="shared" si="25"/>
        <v>5579.9812687499998</v>
      </c>
      <c r="M53" s="44">
        <f t="shared" si="25"/>
        <v>5719.4808004687502</v>
      </c>
      <c r="N53" s="44">
        <f t="shared" si="25"/>
        <v>5862.4678204804686</v>
      </c>
    </row>
    <row r="54" spans="1:14" x14ac:dyDescent="0.25">
      <c r="A54" s="43"/>
      <c r="B54" s="50" t="s">
        <v>41</v>
      </c>
      <c r="C54" s="43" t="s">
        <v>31</v>
      </c>
      <c r="D54" s="43">
        <v>1.71</v>
      </c>
      <c r="E54" s="43">
        <v>2300</v>
      </c>
      <c r="F54" s="43">
        <f t="shared" si="4"/>
        <v>3933</v>
      </c>
      <c r="G54" s="44">
        <f t="shared" si="5"/>
        <v>196.65</v>
      </c>
      <c r="H54" s="44">
        <f t="shared" si="6"/>
        <v>393.3</v>
      </c>
      <c r="I54" s="71">
        <f t="shared" si="7"/>
        <v>4522.95</v>
      </c>
      <c r="J54" s="44">
        <f>SUM(I54*J29+I54)</f>
        <v>4862.1712499999994</v>
      </c>
      <c r="K54" s="44">
        <f t="shared" ref="K54:N54" si="26">SUM(J54*K29+J54)</f>
        <v>5105.279812499999</v>
      </c>
      <c r="L54" s="44">
        <f t="shared" si="26"/>
        <v>5360.5438031249987</v>
      </c>
      <c r="M54" s="44">
        <f t="shared" si="26"/>
        <v>5494.5573982031237</v>
      </c>
      <c r="N54" s="44">
        <f t="shared" si="26"/>
        <v>5631.9213331582014</v>
      </c>
    </row>
    <row r="55" spans="1:14" x14ac:dyDescent="0.25">
      <c r="A55" s="43"/>
      <c r="B55" s="50" t="s">
        <v>42</v>
      </c>
      <c r="C55" s="43" t="s">
        <v>31</v>
      </c>
      <c r="D55" s="43">
        <v>1.65</v>
      </c>
      <c r="E55" s="43">
        <v>2300</v>
      </c>
      <c r="F55" s="43">
        <f t="shared" si="4"/>
        <v>3795</v>
      </c>
      <c r="G55" s="44">
        <f t="shared" si="5"/>
        <v>189.75</v>
      </c>
      <c r="H55" s="44">
        <f t="shared" si="6"/>
        <v>379.5</v>
      </c>
      <c r="I55" s="71">
        <v>4365</v>
      </c>
      <c r="J55" s="44">
        <f>SUM(I55*J29+I55)</f>
        <v>4692.375</v>
      </c>
      <c r="K55" s="44">
        <f t="shared" ref="K55:N55" si="27">SUM(J55*K29+J55)</f>
        <v>4926.9937499999996</v>
      </c>
      <c r="L55" s="44">
        <f t="shared" si="27"/>
        <v>5173.3434374999997</v>
      </c>
      <c r="M55" s="44">
        <v>5302</v>
      </c>
      <c r="N55" s="44">
        <f t="shared" si="27"/>
        <v>5434.55</v>
      </c>
    </row>
    <row r="56" spans="1:14" x14ac:dyDescent="0.25">
      <c r="A56" s="43"/>
      <c r="B56" s="50" t="s">
        <v>43</v>
      </c>
      <c r="C56" s="43" t="s">
        <v>31</v>
      </c>
      <c r="D56" s="43">
        <v>1.58</v>
      </c>
      <c r="E56" s="43">
        <v>2300</v>
      </c>
      <c r="F56" s="43">
        <f t="shared" si="4"/>
        <v>3634</v>
      </c>
      <c r="G56" s="44">
        <f t="shared" si="5"/>
        <v>181.70000000000002</v>
      </c>
      <c r="H56" s="44">
        <f t="shared" si="6"/>
        <v>363.40000000000003</v>
      </c>
      <c r="I56" s="71">
        <f t="shared" si="7"/>
        <v>4179.0999999999995</v>
      </c>
      <c r="J56" s="44">
        <f>SUM(I56*J29+I56)</f>
        <v>4492.5324999999993</v>
      </c>
      <c r="K56" s="44">
        <f t="shared" ref="K56:N56" si="28">SUM(J56*K29+J56)</f>
        <v>4717.1591249999992</v>
      </c>
      <c r="L56" s="44">
        <f t="shared" si="28"/>
        <v>4953.0170812499991</v>
      </c>
      <c r="M56" s="44">
        <f t="shared" si="28"/>
        <v>5076.8425082812491</v>
      </c>
      <c r="N56" s="44">
        <f t="shared" si="28"/>
        <v>5203.7635709882807</v>
      </c>
    </row>
    <row r="57" spans="1:14" x14ac:dyDescent="0.25">
      <c r="A57" s="43">
        <v>9</v>
      </c>
      <c r="B57" s="62" t="s">
        <v>49</v>
      </c>
      <c r="C57" s="43"/>
      <c r="D57" s="43"/>
      <c r="E57" s="43"/>
      <c r="F57" s="43"/>
      <c r="G57" s="44"/>
      <c r="H57" s="44"/>
      <c r="I57" s="71"/>
      <c r="J57" s="44"/>
      <c r="K57" s="44"/>
      <c r="L57" s="44"/>
      <c r="M57" s="44"/>
      <c r="N57" s="44"/>
    </row>
    <row r="58" spans="1:14" x14ac:dyDescent="0.25">
      <c r="A58" s="43"/>
      <c r="B58" s="50" t="s">
        <v>50</v>
      </c>
      <c r="C58" s="43" t="s">
        <v>31</v>
      </c>
      <c r="D58" s="43">
        <v>1.75</v>
      </c>
      <c r="E58" s="43">
        <v>2300</v>
      </c>
      <c r="F58" s="43">
        <f t="shared" si="4"/>
        <v>4025</v>
      </c>
      <c r="G58" s="44">
        <f t="shared" si="5"/>
        <v>201.25</v>
      </c>
      <c r="H58" s="44">
        <f t="shared" si="6"/>
        <v>402.5</v>
      </c>
      <c r="I58" s="71">
        <f t="shared" si="7"/>
        <v>4628.75</v>
      </c>
      <c r="J58" s="44">
        <f>SUM(I58*J29+I58)</f>
        <v>4975.90625</v>
      </c>
      <c r="K58" s="44">
        <f t="shared" ref="K58:N58" si="29">SUM(J58*K29+J58)</f>
        <v>5224.7015625000004</v>
      </c>
      <c r="L58" s="44">
        <f t="shared" si="29"/>
        <v>5485.9366406250001</v>
      </c>
      <c r="M58" s="44">
        <f t="shared" si="29"/>
        <v>5623.0850566406252</v>
      </c>
      <c r="N58" s="44">
        <f t="shared" si="29"/>
        <v>5763.662183056641</v>
      </c>
    </row>
    <row r="59" spans="1:14" x14ac:dyDescent="0.25">
      <c r="A59" s="43"/>
      <c r="B59" s="50" t="s">
        <v>42</v>
      </c>
      <c r="C59" s="43" t="s">
        <v>31</v>
      </c>
      <c r="D59" s="43">
        <v>1.71</v>
      </c>
      <c r="E59" s="43">
        <v>2300</v>
      </c>
      <c r="F59" s="43">
        <f t="shared" si="4"/>
        <v>3933</v>
      </c>
      <c r="G59" s="44">
        <f t="shared" si="5"/>
        <v>196.65</v>
      </c>
      <c r="H59" s="44">
        <f t="shared" si="6"/>
        <v>393.3</v>
      </c>
      <c r="I59" s="71">
        <f t="shared" si="7"/>
        <v>4522.95</v>
      </c>
      <c r="J59" s="44">
        <f>SUM(I59*J29+I59)</f>
        <v>4862.1712499999994</v>
      </c>
      <c r="K59" s="44">
        <f t="shared" ref="K59:N59" si="30">SUM(J59*K29+J59)</f>
        <v>5105.279812499999</v>
      </c>
      <c r="L59" s="44">
        <f t="shared" si="30"/>
        <v>5360.5438031249987</v>
      </c>
      <c r="M59" s="44">
        <f t="shared" si="30"/>
        <v>5494.5573982031237</v>
      </c>
      <c r="N59" s="44">
        <f t="shared" si="30"/>
        <v>5631.9213331582014</v>
      </c>
    </row>
    <row r="60" spans="1:14" x14ac:dyDescent="0.25">
      <c r="A60" s="43">
        <v>10</v>
      </c>
      <c r="B60" s="62" t="s">
        <v>12</v>
      </c>
      <c r="C60" s="43" t="s">
        <v>51</v>
      </c>
      <c r="D60" s="43">
        <v>1.55</v>
      </c>
      <c r="E60" s="43">
        <v>2300</v>
      </c>
      <c r="F60" s="43">
        <f t="shared" si="4"/>
        <v>3565</v>
      </c>
      <c r="G60" s="44">
        <f t="shared" si="5"/>
        <v>178.25</v>
      </c>
      <c r="H60" s="44">
        <f t="shared" si="6"/>
        <v>356.5</v>
      </c>
      <c r="I60" s="71">
        <f t="shared" si="7"/>
        <v>4099.75</v>
      </c>
      <c r="J60" s="44">
        <v>4408</v>
      </c>
      <c r="K60" s="44">
        <f t="shared" ref="K60:N60" si="31">SUM(J60*K29+J60)</f>
        <v>4628.3999999999996</v>
      </c>
      <c r="L60" s="44">
        <v>4859</v>
      </c>
      <c r="M60" s="44">
        <f t="shared" si="31"/>
        <v>4980.4750000000004</v>
      </c>
      <c r="N60" s="44">
        <f t="shared" si="31"/>
        <v>5104.9868750000005</v>
      </c>
    </row>
    <row r="61" spans="1:14" x14ac:dyDescent="0.25">
      <c r="A61" s="43"/>
      <c r="B61" s="62" t="s">
        <v>52</v>
      </c>
      <c r="C61" s="43" t="s">
        <v>51</v>
      </c>
      <c r="D61" s="43">
        <v>1.49</v>
      </c>
      <c r="E61" s="43">
        <v>2300</v>
      </c>
      <c r="F61" s="43">
        <f t="shared" si="4"/>
        <v>3427</v>
      </c>
      <c r="G61" s="44">
        <f t="shared" si="5"/>
        <v>171.35000000000002</v>
      </c>
      <c r="H61" s="44">
        <f t="shared" si="6"/>
        <v>342.70000000000005</v>
      </c>
      <c r="I61" s="71">
        <f t="shared" si="7"/>
        <v>3941.05</v>
      </c>
      <c r="J61" s="44">
        <f>SUM(I61*J29+I61)</f>
        <v>4236.6287499999999</v>
      </c>
      <c r="K61" s="44">
        <f t="shared" ref="K61:N61" si="32">SUM(J61*K29+J61)</f>
        <v>4448.4601874999998</v>
      </c>
      <c r="L61" s="44">
        <f t="shared" si="32"/>
        <v>4670.8831968750001</v>
      </c>
      <c r="M61" s="44">
        <f t="shared" si="32"/>
        <v>4787.6552767968751</v>
      </c>
      <c r="N61" s="44">
        <f t="shared" si="32"/>
        <v>4907.3466587167968</v>
      </c>
    </row>
    <row r="62" spans="1:14" x14ac:dyDescent="0.25">
      <c r="A62" s="64">
        <v>11</v>
      </c>
      <c r="B62" s="42" t="s">
        <v>53</v>
      </c>
      <c r="C62" s="43"/>
      <c r="D62" s="43">
        <v>1.42</v>
      </c>
      <c r="E62" s="43">
        <v>2300</v>
      </c>
      <c r="F62" s="43">
        <f t="shared" si="4"/>
        <v>3266</v>
      </c>
      <c r="G62" s="44">
        <f t="shared" si="5"/>
        <v>163.30000000000001</v>
      </c>
      <c r="H62" s="44">
        <f t="shared" si="6"/>
        <v>326.60000000000002</v>
      </c>
      <c r="I62" s="71">
        <f t="shared" si="7"/>
        <v>3755.9</v>
      </c>
      <c r="J62" s="44">
        <f>SUM(I62*J29+I62)</f>
        <v>4037.5925000000002</v>
      </c>
      <c r="K62" s="44">
        <f t="shared" ref="K62:N62" si="33">SUM(J62*K29+J62)</f>
        <v>4239.4721250000002</v>
      </c>
      <c r="L62" s="44">
        <f t="shared" si="33"/>
        <v>4451.4457312499999</v>
      </c>
      <c r="M62" s="44">
        <f t="shared" si="33"/>
        <v>4562.7318745312496</v>
      </c>
      <c r="N62" s="44">
        <f t="shared" si="33"/>
        <v>4676.8001713945305</v>
      </c>
    </row>
    <row r="63" spans="1:14" x14ac:dyDescent="0.25">
      <c r="A63" s="43">
        <v>12</v>
      </c>
      <c r="B63" s="62" t="s">
        <v>54</v>
      </c>
      <c r="C63" s="43"/>
      <c r="D63" s="43"/>
      <c r="E63" s="43"/>
      <c r="F63" s="43"/>
      <c r="G63" s="44"/>
      <c r="H63" s="44"/>
      <c r="I63" s="71"/>
      <c r="J63" s="44"/>
      <c r="K63" s="44"/>
      <c r="L63" s="44"/>
      <c r="M63" s="44"/>
      <c r="N63" s="44"/>
    </row>
    <row r="64" spans="1:14" x14ac:dyDescent="0.25">
      <c r="A64" s="43"/>
      <c r="B64" s="50" t="s">
        <v>55</v>
      </c>
      <c r="C64" s="43" t="s">
        <v>56</v>
      </c>
      <c r="D64" s="43">
        <v>1.39</v>
      </c>
      <c r="E64" s="43">
        <v>2300</v>
      </c>
      <c r="F64" s="43">
        <f t="shared" si="4"/>
        <v>3197</v>
      </c>
      <c r="G64" s="44">
        <f t="shared" si="5"/>
        <v>159.85000000000002</v>
      </c>
      <c r="H64" s="44">
        <f t="shared" si="6"/>
        <v>319.70000000000005</v>
      </c>
      <c r="I64" s="71">
        <f t="shared" si="7"/>
        <v>3676.55</v>
      </c>
      <c r="J64" s="44">
        <v>3953</v>
      </c>
      <c r="K64" s="44">
        <f t="shared" ref="K64:N64" si="34">SUM(J64*K29+J64)</f>
        <v>4150.6499999999996</v>
      </c>
      <c r="L64" s="44">
        <v>4359</v>
      </c>
      <c r="M64" s="44">
        <f t="shared" si="34"/>
        <v>4467.9750000000004</v>
      </c>
      <c r="N64" s="44">
        <f t="shared" si="34"/>
        <v>4579.6743750000005</v>
      </c>
    </row>
    <row r="65" spans="1:14" x14ac:dyDescent="0.25">
      <c r="A65" s="43"/>
      <c r="B65" s="50" t="s">
        <v>57</v>
      </c>
      <c r="C65" s="43" t="s">
        <v>56</v>
      </c>
      <c r="D65" s="43">
        <v>1.36</v>
      </c>
      <c r="E65" s="43">
        <v>2300</v>
      </c>
      <c r="F65" s="43">
        <f t="shared" si="4"/>
        <v>3128</v>
      </c>
      <c r="G65" s="44">
        <f t="shared" si="5"/>
        <v>156.4</v>
      </c>
      <c r="H65" s="44">
        <f t="shared" si="6"/>
        <v>312.8</v>
      </c>
      <c r="I65" s="71">
        <f t="shared" si="7"/>
        <v>3597.2000000000003</v>
      </c>
      <c r="J65" s="44">
        <f>SUM(I65*J29+I65)</f>
        <v>3866.9900000000002</v>
      </c>
      <c r="K65" s="44">
        <f t="shared" ref="K65:N65" si="35">SUM(J65*K29+J65)</f>
        <v>4060.3395</v>
      </c>
      <c r="L65" s="44">
        <f t="shared" si="35"/>
        <v>4263.3564750000005</v>
      </c>
      <c r="M65" s="44">
        <f t="shared" si="35"/>
        <v>4369.9403868750005</v>
      </c>
      <c r="N65" s="44">
        <f t="shared" si="35"/>
        <v>4479.1888965468752</v>
      </c>
    </row>
    <row r="66" spans="1:14" x14ac:dyDescent="0.25">
      <c r="A66" s="43">
        <v>13</v>
      </c>
      <c r="B66" s="62" t="s">
        <v>58</v>
      </c>
      <c r="C66" s="43"/>
      <c r="D66" s="43"/>
      <c r="E66" s="43"/>
      <c r="F66" s="43"/>
      <c r="G66" s="44"/>
      <c r="H66" s="44"/>
      <c r="I66" s="71"/>
      <c r="J66" s="44"/>
      <c r="K66" s="44"/>
      <c r="L66" s="44"/>
      <c r="M66" s="44"/>
      <c r="N66" s="44"/>
    </row>
    <row r="67" spans="1:14" x14ac:dyDescent="0.25">
      <c r="A67" s="43"/>
      <c r="B67" s="50" t="s">
        <v>59</v>
      </c>
      <c r="C67" s="43" t="s">
        <v>56</v>
      </c>
      <c r="D67" s="43">
        <v>1.36</v>
      </c>
      <c r="E67" s="43">
        <v>2300</v>
      </c>
      <c r="F67" s="43">
        <f t="shared" si="4"/>
        <v>3128</v>
      </c>
      <c r="G67" s="44">
        <f t="shared" si="5"/>
        <v>156.4</v>
      </c>
      <c r="H67" s="44">
        <f t="shared" si="6"/>
        <v>312.8</v>
      </c>
      <c r="I67" s="71">
        <f t="shared" si="7"/>
        <v>3597.2000000000003</v>
      </c>
      <c r="J67" s="44">
        <f>SUM(I67*J29+I67)</f>
        <v>3866.9900000000002</v>
      </c>
      <c r="K67" s="44">
        <f t="shared" ref="K67:N67" si="36">SUM(J67*K29+J67)</f>
        <v>4060.3395</v>
      </c>
      <c r="L67" s="44">
        <f t="shared" si="36"/>
        <v>4263.3564750000005</v>
      </c>
      <c r="M67" s="44">
        <f t="shared" si="36"/>
        <v>4369.9403868750005</v>
      </c>
      <c r="N67" s="44">
        <f t="shared" si="36"/>
        <v>4479.1888965468752</v>
      </c>
    </row>
    <row r="68" spans="1:14" x14ac:dyDescent="0.25">
      <c r="A68" s="43"/>
      <c r="B68" s="50" t="s">
        <v>57</v>
      </c>
      <c r="C68" s="43" t="s">
        <v>56</v>
      </c>
      <c r="D68" s="43">
        <v>1.33</v>
      </c>
      <c r="E68" s="43">
        <v>2300</v>
      </c>
      <c r="F68" s="43">
        <f t="shared" si="4"/>
        <v>3059</v>
      </c>
      <c r="G68" s="44">
        <f t="shared" si="5"/>
        <v>152.95000000000002</v>
      </c>
      <c r="H68" s="44">
        <f t="shared" si="6"/>
        <v>305.90000000000003</v>
      </c>
      <c r="I68" s="71">
        <f t="shared" si="7"/>
        <v>3517.85</v>
      </c>
      <c r="J68" s="44">
        <f>SUM(I68*J29+I68)</f>
        <v>3781.6887499999998</v>
      </c>
      <c r="K68" s="44">
        <f t="shared" ref="K68:N68" si="37">SUM(J68*K29+J68)</f>
        <v>3970.7731874999999</v>
      </c>
      <c r="L68" s="44">
        <v>4170</v>
      </c>
      <c r="M68" s="44">
        <f t="shared" si="37"/>
        <v>4274.25</v>
      </c>
      <c r="N68" s="44">
        <f t="shared" si="37"/>
        <v>4381.1062499999998</v>
      </c>
    </row>
    <row r="69" spans="1:14" x14ac:dyDescent="0.25">
      <c r="A69" s="43"/>
      <c r="B69" s="50" t="s">
        <v>60</v>
      </c>
      <c r="C69" s="43" t="s">
        <v>56</v>
      </c>
      <c r="D69" s="43">
        <v>1.29</v>
      </c>
      <c r="E69" s="43">
        <v>2300</v>
      </c>
      <c r="F69" s="43">
        <f t="shared" si="4"/>
        <v>2967</v>
      </c>
      <c r="G69" s="44">
        <f t="shared" si="5"/>
        <v>148.35</v>
      </c>
      <c r="H69" s="44">
        <f t="shared" si="6"/>
        <v>296.7</v>
      </c>
      <c r="I69" s="71">
        <f t="shared" si="7"/>
        <v>3412.0499999999997</v>
      </c>
      <c r="J69" s="44">
        <f>SUM(I69*J29+I69)</f>
        <v>3667.9537499999997</v>
      </c>
      <c r="K69" s="44">
        <f t="shared" ref="K69:N69" si="38">SUM(J69*K29+J69)</f>
        <v>3851.3514374999995</v>
      </c>
      <c r="L69" s="44">
        <f t="shared" si="38"/>
        <v>4043.9190093749994</v>
      </c>
      <c r="M69" s="44">
        <f t="shared" si="38"/>
        <v>4145.016984609374</v>
      </c>
      <c r="N69" s="44">
        <f t="shared" si="38"/>
        <v>4248.6424092246089</v>
      </c>
    </row>
    <row r="70" spans="1:14" x14ac:dyDescent="0.25">
      <c r="A70" s="43"/>
      <c r="B70" s="50" t="s">
        <v>61</v>
      </c>
      <c r="C70" s="43" t="s">
        <v>56</v>
      </c>
      <c r="D70" s="43">
        <v>1.26</v>
      </c>
      <c r="E70" s="43">
        <v>2300</v>
      </c>
      <c r="F70" s="43">
        <f t="shared" si="4"/>
        <v>2898</v>
      </c>
      <c r="G70" s="44">
        <f t="shared" si="5"/>
        <v>144.9</v>
      </c>
      <c r="H70" s="44">
        <f t="shared" si="6"/>
        <v>289.8</v>
      </c>
      <c r="I70" s="71">
        <f t="shared" si="7"/>
        <v>3332.7000000000003</v>
      </c>
      <c r="J70" s="44">
        <f>SUM(I70*J29+I70)</f>
        <v>3582.6525000000001</v>
      </c>
      <c r="K70" s="44">
        <f t="shared" ref="K70:N70" si="39">SUM(J70*K29+J70)</f>
        <v>3761.7851250000003</v>
      </c>
      <c r="L70" s="44">
        <f t="shared" si="39"/>
        <v>3949.8743812500002</v>
      </c>
      <c r="M70" s="44">
        <f t="shared" si="39"/>
        <v>4048.62124078125</v>
      </c>
      <c r="N70" s="44">
        <f t="shared" si="39"/>
        <v>4149.8367718007812</v>
      </c>
    </row>
    <row r="71" spans="1:14" x14ac:dyDescent="0.25">
      <c r="A71" s="43">
        <v>14</v>
      </c>
      <c r="B71" s="62" t="s">
        <v>62</v>
      </c>
      <c r="C71" s="43" t="s">
        <v>63</v>
      </c>
      <c r="D71" s="43">
        <v>1.26</v>
      </c>
      <c r="E71" s="43">
        <v>2300</v>
      </c>
      <c r="F71" s="43">
        <f t="shared" si="4"/>
        <v>2898</v>
      </c>
      <c r="G71" s="44">
        <f t="shared" si="5"/>
        <v>144.9</v>
      </c>
      <c r="H71" s="44">
        <f t="shared" si="6"/>
        <v>289.8</v>
      </c>
      <c r="I71" s="71">
        <f t="shared" si="7"/>
        <v>3332.7000000000003</v>
      </c>
      <c r="J71" s="44">
        <f>SUM(I71*J29+I71)</f>
        <v>3582.6525000000001</v>
      </c>
      <c r="K71" s="44">
        <f t="shared" ref="K71:N71" si="40">SUM(J71*K29+J71)</f>
        <v>3761.7851250000003</v>
      </c>
      <c r="L71" s="44">
        <f t="shared" si="40"/>
        <v>3949.8743812500002</v>
      </c>
      <c r="M71" s="44">
        <f t="shared" si="40"/>
        <v>4048.62124078125</v>
      </c>
      <c r="N71" s="44">
        <f t="shared" si="40"/>
        <v>4149.8367718007812</v>
      </c>
    </row>
    <row r="72" spans="1:14" x14ac:dyDescent="0.25">
      <c r="A72" s="43">
        <v>15</v>
      </c>
      <c r="B72" s="62" t="s">
        <v>64</v>
      </c>
      <c r="C72" s="43" t="s">
        <v>63</v>
      </c>
      <c r="D72" s="43">
        <v>1.26</v>
      </c>
      <c r="E72" s="43">
        <v>2300</v>
      </c>
      <c r="F72" s="43">
        <f t="shared" si="4"/>
        <v>2898</v>
      </c>
      <c r="G72" s="44">
        <f t="shared" si="5"/>
        <v>144.9</v>
      </c>
      <c r="H72" s="44">
        <f t="shared" si="6"/>
        <v>289.8</v>
      </c>
      <c r="I72" s="71">
        <f t="shared" si="7"/>
        <v>3332.7000000000003</v>
      </c>
      <c r="J72" s="44">
        <f>SUM(I72*J29+I72)</f>
        <v>3582.6525000000001</v>
      </c>
      <c r="K72" s="44">
        <f t="shared" ref="K72:N72" si="41">SUM(J72*K29+J72)</f>
        <v>3761.7851250000003</v>
      </c>
      <c r="L72" s="44">
        <f t="shared" si="41"/>
        <v>3949.8743812500002</v>
      </c>
      <c r="M72" s="44">
        <f t="shared" si="41"/>
        <v>4048.62124078125</v>
      </c>
      <c r="N72" s="44">
        <f t="shared" si="41"/>
        <v>4149.8367718007812</v>
      </c>
    </row>
    <row r="73" spans="1:14" x14ac:dyDescent="0.25">
      <c r="A73" s="43">
        <v>16</v>
      </c>
      <c r="B73" s="62" t="s">
        <v>65</v>
      </c>
      <c r="C73" s="43"/>
      <c r="D73" s="43"/>
      <c r="E73" s="43"/>
      <c r="F73" s="43"/>
      <c r="G73" s="44"/>
      <c r="H73" s="44"/>
      <c r="I73" s="71"/>
      <c r="J73" s="44"/>
      <c r="K73" s="44"/>
      <c r="L73" s="44"/>
      <c r="M73" s="44"/>
      <c r="N73" s="44"/>
    </row>
    <row r="74" spans="1:14" x14ac:dyDescent="0.25">
      <c r="A74" s="43"/>
      <c r="B74" s="50" t="s">
        <v>59</v>
      </c>
      <c r="C74" s="43" t="s">
        <v>56</v>
      </c>
      <c r="D74" s="43">
        <v>1.23</v>
      </c>
      <c r="E74" s="43">
        <v>2300</v>
      </c>
      <c r="F74" s="43">
        <f t="shared" si="4"/>
        <v>2829</v>
      </c>
      <c r="G74" s="44">
        <f t="shared" si="5"/>
        <v>141.45000000000002</v>
      </c>
      <c r="H74" s="44">
        <f t="shared" si="6"/>
        <v>282.90000000000003</v>
      </c>
      <c r="I74" s="71">
        <f t="shared" si="7"/>
        <v>3253.35</v>
      </c>
      <c r="J74" s="44">
        <f>SUM(I74*J29+I74)</f>
        <v>3497.3512499999997</v>
      </c>
      <c r="K74" s="44">
        <f t="shared" ref="K74:N74" si="42">SUM(J74*K29+J74)</f>
        <v>3672.2188124999998</v>
      </c>
      <c r="L74" s="44">
        <f t="shared" si="42"/>
        <v>3855.829753125</v>
      </c>
      <c r="M74" s="44">
        <f t="shared" si="42"/>
        <v>3952.225496953125</v>
      </c>
      <c r="N74" s="44">
        <f t="shared" si="42"/>
        <v>4051.0311343769531</v>
      </c>
    </row>
    <row r="75" spans="1:14" x14ac:dyDescent="0.25">
      <c r="A75" s="42"/>
      <c r="B75" s="50" t="s">
        <v>66</v>
      </c>
      <c r="C75" s="43" t="s">
        <v>56</v>
      </c>
      <c r="D75" s="43">
        <v>1.17</v>
      </c>
      <c r="E75" s="43">
        <v>2300</v>
      </c>
      <c r="F75" s="43">
        <f t="shared" si="4"/>
        <v>2691</v>
      </c>
      <c r="G75" s="44">
        <f t="shared" si="5"/>
        <v>134.55000000000001</v>
      </c>
      <c r="H75" s="44">
        <f t="shared" si="6"/>
        <v>269.10000000000002</v>
      </c>
      <c r="I75" s="71">
        <f t="shared" si="7"/>
        <v>3094.65</v>
      </c>
      <c r="J75" s="44">
        <f>SUM(I75*J29+I75)</f>
        <v>3326.7487500000002</v>
      </c>
      <c r="K75" s="44">
        <f t="shared" ref="K75:M75" si="43">SUM(J75*K29+J75)</f>
        <v>3493.0861875000001</v>
      </c>
      <c r="L75" s="44">
        <f t="shared" si="43"/>
        <v>3667.7404968750002</v>
      </c>
      <c r="M75" s="44">
        <f t="shared" si="43"/>
        <v>3759.434009296875</v>
      </c>
      <c r="N75" s="44">
        <v>3854</v>
      </c>
    </row>
    <row r="76" spans="1:14" x14ac:dyDescent="0.25">
      <c r="A76" s="65"/>
      <c r="B76" s="65"/>
      <c r="C76" s="65"/>
      <c r="D76" s="65"/>
      <c r="E76" s="65"/>
      <c r="F76" s="43"/>
      <c r="G76" s="44"/>
      <c r="H76" s="65"/>
      <c r="I76" s="71"/>
      <c r="J76" s="44"/>
      <c r="K76" s="66"/>
      <c r="L76" s="66"/>
      <c r="M76" s="66"/>
      <c r="N76" s="66"/>
    </row>
    <row r="77" spans="1:14" x14ac:dyDescent="0.25">
      <c r="A77" s="65"/>
      <c r="B77" s="67" t="s">
        <v>67</v>
      </c>
      <c r="C77" s="43" t="s">
        <v>63</v>
      </c>
      <c r="D77" s="65"/>
      <c r="E77" s="43"/>
      <c r="F77" s="43"/>
      <c r="G77" s="44"/>
      <c r="H77" s="43"/>
      <c r="I77" s="71"/>
      <c r="J77" s="44"/>
      <c r="K77" s="44"/>
      <c r="L77" s="44"/>
      <c r="M77" s="44"/>
      <c r="N77" s="44"/>
    </row>
    <row r="78" spans="1:14" x14ac:dyDescent="0.25">
      <c r="A78" s="2"/>
      <c r="B78" s="2"/>
      <c r="C78" s="2"/>
      <c r="D78" s="2"/>
      <c r="E78" s="2"/>
      <c r="F78" s="2"/>
      <c r="G78" s="2"/>
      <c r="H78" s="2"/>
      <c r="I78" s="34"/>
      <c r="J78" s="2"/>
      <c r="K78" s="2"/>
      <c r="L78" s="2"/>
      <c r="M78" s="2"/>
      <c r="N78" s="2"/>
    </row>
    <row r="79" spans="1:14" ht="15.75" x14ac:dyDescent="0.25">
      <c r="A79" s="2"/>
      <c r="B79" s="3" t="s">
        <v>71</v>
      </c>
      <c r="C79" s="3"/>
      <c r="D79" s="3"/>
      <c r="E79" s="3"/>
      <c r="F79" s="3"/>
      <c r="G79" s="3"/>
      <c r="H79" s="3"/>
      <c r="I79" s="68"/>
      <c r="J79" s="69"/>
      <c r="K79" s="69"/>
      <c r="L79" s="69"/>
      <c r="M79" s="69"/>
    </row>
    <row r="80" spans="1:14" x14ac:dyDescent="0.25">
      <c r="B80" s="1" t="s">
        <v>70</v>
      </c>
      <c r="I80" s="1" t="s">
        <v>68</v>
      </c>
    </row>
  </sheetData>
  <pageMargins left="0.51181102362204722" right="0.51181102362204722" top="0.55118110236220474" bottom="0.55118110236220474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2024-07-29T07:07:02Z</dcterms:modified>
</cp:coreProperties>
</file>