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35" windowWidth="20730" windowHeight="9780"/>
  </bookViews>
  <sheets>
    <sheet name="PRIMAR  30.11 2021 " sheetId="33" r:id="rId1"/>
    <sheet name="Director 30.11 2021" sheetId="31" r:id="rId2"/>
    <sheet name="Sheet2" sheetId="2" r:id="rId3"/>
    <sheet name="Sheet3" sheetId="3" r:id="rId4"/>
  </sheets>
  <calcPr calcId="124519"/>
</workbook>
</file>

<file path=xl/calcChain.xml><?xml version="1.0" encoding="utf-8"?>
<calcChain xmlns="http://schemas.openxmlformats.org/spreadsheetml/2006/main">
  <c r="D129" i="33"/>
  <c r="D128"/>
  <c r="D127"/>
  <c r="D126"/>
  <c r="D125"/>
  <c r="D124"/>
  <c r="C123"/>
  <c r="B123"/>
  <c r="B109" s="1"/>
  <c r="B106" s="1"/>
  <c r="B105" s="1"/>
  <c r="D122"/>
  <c r="D120"/>
  <c r="C120"/>
  <c r="B120"/>
  <c r="D119"/>
  <c r="D118"/>
  <c r="C117"/>
  <c r="D117" s="1"/>
  <c r="B117"/>
  <c r="D116"/>
  <c r="D115"/>
  <c r="D114"/>
  <c r="D113"/>
  <c r="D112"/>
  <c r="D111"/>
  <c r="D110"/>
  <c r="C109"/>
  <c r="D109" s="1"/>
  <c r="D108"/>
  <c r="C107"/>
  <c r="D107" s="1"/>
  <c r="B107"/>
  <c r="C101"/>
  <c r="B101"/>
  <c r="B96" s="1"/>
  <c r="D100"/>
  <c r="D99"/>
  <c r="D98"/>
  <c r="D97"/>
  <c r="C96"/>
  <c r="C95" s="1"/>
  <c r="C94" s="1"/>
  <c r="C70"/>
  <c r="B70"/>
  <c r="D70" s="1"/>
  <c r="D69"/>
  <c r="C68"/>
  <c r="B68"/>
  <c r="D68" s="1"/>
  <c r="D67"/>
  <c r="D66"/>
  <c r="C63"/>
  <c r="D58"/>
  <c r="D57"/>
  <c r="C35"/>
  <c r="B35"/>
  <c r="D35" s="1"/>
  <c r="D34"/>
  <c r="C34"/>
  <c r="B34"/>
  <c r="D33"/>
  <c r="C33"/>
  <c r="B33"/>
  <c r="C32"/>
  <c r="D32" s="1"/>
  <c r="B32"/>
  <c r="C31"/>
  <c r="B31"/>
  <c r="D31" s="1"/>
  <c r="D30"/>
  <c r="C30"/>
  <c r="B30"/>
  <c r="D29"/>
  <c r="C29"/>
  <c r="B29"/>
  <c r="C28"/>
  <c r="D28" s="1"/>
  <c r="B28"/>
  <c r="C27"/>
  <c r="B27"/>
  <c r="C25"/>
  <c r="D25" s="1"/>
  <c r="B25"/>
  <c r="C24"/>
  <c r="B24"/>
  <c r="B26" s="1"/>
  <c r="C23"/>
  <c r="D22"/>
  <c r="C22"/>
  <c r="B22"/>
  <c r="C21"/>
  <c r="D21" s="1"/>
  <c r="B21"/>
  <c r="C20"/>
  <c r="B20"/>
  <c r="D20" s="1"/>
  <c r="D19"/>
  <c r="C19"/>
  <c r="B19"/>
  <c r="D18"/>
  <c r="C18"/>
  <c r="B18"/>
  <c r="C17"/>
  <c r="D17" s="1"/>
  <c r="B17"/>
  <c r="C16"/>
  <c r="B16"/>
  <c r="D16" s="1"/>
  <c r="C15"/>
  <c r="D14"/>
  <c r="C14"/>
  <c r="B14"/>
  <c r="C13"/>
  <c r="D13" s="1"/>
  <c r="B13"/>
  <c r="B12"/>
  <c r="D126" i="31"/>
  <c r="D100"/>
  <c r="D108"/>
  <c r="D110"/>
  <c r="D111"/>
  <c r="D112"/>
  <c r="D113"/>
  <c r="D114"/>
  <c r="D115"/>
  <c r="D116"/>
  <c r="D118"/>
  <c r="D119"/>
  <c r="D120"/>
  <c r="D122"/>
  <c r="D124"/>
  <c r="D125"/>
  <c r="D127"/>
  <c r="D128"/>
  <c r="D129"/>
  <c r="D98"/>
  <c r="D99"/>
  <c r="D97"/>
  <c r="D66"/>
  <c r="D67"/>
  <c r="D68"/>
  <c r="D69"/>
  <c r="D70"/>
  <c r="D63"/>
  <c r="D58"/>
  <c r="D57"/>
  <c r="D16"/>
  <c r="D28"/>
  <c r="D31"/>
  <c r="B22"/>
  <c r="C22"/>
  <c r="C123"/>
  <c r="B123"/>
  <c r="B29" s="1"/>
  <c r="D29" s="1"/>
  <c r="C120"/>
  <c r="B120"/>
  <c r="C117"/>
  <c r="B117"/>
  <c r="C107"/>
  <c r="C13" s="1"/>
  <c r="C12" s="1"/>
  <c r="D12" s="1"/>
  <c r="B107"/>
  <c r="C101"/>
  <c r="B101"/>
  <c r="B96" s="1"/>
  <c r="C70"/>
  <c r="B70"/>
  <c r="C68"/>
  <c r="B68"/>
  <c r="C35"/>
  <c r="B35"/>
  <c r="D35" s="1"/>
  <c r="C34"/>
  <c r="B34"/>
  <c r="C33"/>
  <c r="D33" s="1"/>
  <c r="B33"/>
  <c r="C32"/>
  <c r="B32"/>
  <c r="D32" s="1"/>
  <c r="C31"/>
  <c r="B31"/>
  <c r="C30"/>
  <c r="D30" s="1"/>
  <c r="B30"/>
  <c r="C29"/>
  <c r="C28"/>
  <c r="B28"/>
  <c r="C27"/>
  <c r="B27"/>
  <c r="C25"/>
  <c r="D25" s="1"/>
  <c r="B25"/>
  <c r="C24"/>
  <c r="C26" s="1"/>
  <c r="D26" s="1"/>
  <c r="B24"/>
  <c r="C21"/>
  <c r="B21"/>
  <c r="C20"/>
  <c r="D20" s="1"/>
  <c r="B20"/>
  <c r="C19"/>
  <c r="D19" s="1"/>
  <c r="B19"/>
  <c r="C18"/>
  <c r="B18"/>
  <c r="D18" s="1"/>
  <c r="C17"/>
  <c r="D17" s="1"/>
  <c r="B17"/>
  <c r="C16"/>
  <c r="B16"/>
  <c r="C14"/>
  <c r="D14" s="1"/>
  <c r="B14"/>
  <c r="B13"/>
  <c r="B12" s="1"/>
  <c r="B95" i="33" l="1"/>
  <c r="B94" s="1"/>
  <c r="B15"/>
  <c r="D15" s="1"/>
  <c r="C26"/>
  <c r="D26" s="1"/>
  <c r="D24"/>
  <c r="C12"/>
  <c r="B23"/>
  <c r="D23" s="1"/>
  <c r="B63"/>
  <c r="D63" s="1"/>
  <c r="C106"/>
  <c r="D101"/>
  <c r="D96" s="1"/>
  <c r="D95" s="1"/>
  <c r="D94" s="1"/>
  <c r="D123"/>
  <c r="D123" i="31"/>
  <c r="D34"/>
  <c r="D24"/>
  <c r="D21"/>
  <c r="D117"/>
  <c r="D13"/>
  <c r="D107"/>
  <c r="D22"/>
  <c r="D101"/>
  <c r="D96" s="1"/>
  <c r="D95" s="1"/>
  <c r="D94" s="1"/>
  <c r="B109"/>
  <c r="B106" s="1"/>
  <c r="B105" s="1"/>
  <c r="B26"/>
  <c r="C63"/>
  <c r="B23"/>
  <c r="C23"/>
  <c r="B63"/>
  <c r="B95"/>
  <c r="B94" s="1"/>
  <c r="C96"/>
  <c r="C109"/>
  <c r="D106" i="33" l="1"/>
  <c r="C105"/>
  <c r="D105" s="1"/>
  <c r="D12"/>
  <c r="C11"/>
  <c r="B11"/>
  <c r="B10" s="1"/>
  <c r="B15" i="31"/>
  <c r="B11" s="1"/>
  <c r="B10" s="1"/>
  <c r="D109"/>
  <c r="D23"/>
  <c r="C95"/>
  <c r="C94" s="1"/>
  <c r="C15"/>
  <c r="D15" s="1"/>
  <c r="C106"/>
  <c r="D106" s="1"/>
  <c r="C10" i="33" l="1"/>
  <c r="D10" s="1"/>
  <c r="D11"/>
  <c r="C11" i="31"/>
  <c r="D11" s="1"/>
  <c r="C105"/>
  <c r="D105" s="1"/>
  <c r="C10" l="1"/>
  <c r="D10" s="1"/>
</calcChain>
</file>

<file path=xl/sharedStrings.xml><?xml version="1.0" encoding="utf-8"?>
<sst xmlns="http://schemas.openxmlformats.org/spreadsheetml/2006/main" count="235" uniqueCount="58">
  <si>
    <t>lei</t>
  </si>
  <si>
    <t xml:space="preserve">DENUMIRE INDICATOR / COD INDICATOR </t>
  </si>
  <si>
    <t>Procent</t>
  </si>
  <si>
    <t>CHELTUIELI CURENTE</t>
  </si>
  <si>
    <t>10 TITLUL I  CHELTUIELI DE PERSONAL</t>
  </si>
  <si>
    <t>CHELTUIELI CU SALARIILE IN BANI</t>
  </si>
  <si>
    <t xml:space="preserve">20 TITLUL II  BUNURI SI SERVICII </t>
  </si>
  <si>
    <t>20.01.01 FURNITURI DE BIROU</t>
  </si>
  <si>
    <t>20.01.02 MAT.PT.CURATENIE</t>
  </si>
  <si>
    <t>20.01.03 INCALZIT, ILUMINAT</t>
  </si>
  <si>
    <t>20.01.04 APA,CANAL,SALUBRITATE</t>
  </si>
  <si>
    <t>20.01.08POSTA,TELECOM,INTERNET</t>
  </si>
  <si>
    <t>20.01.09 MATERIALE SI PREST.SERV</t>
  </si>
  <si>
    <t>TOTAL 20.01</t>
  </si>
  <si>
    <t>20.05.30 ALTE OBIECTE DE INVENTAR</t>
  </si>
  <si>
    <t>TOTAL 20.05</t>
  </si>
  <si>
    <t>20.11 CARTI SI PUBLICATII</t>
  </si>
  <si>
    <t>VENITURI PROPRII</t>
  </si>
  <si>
    <t>TOTAL VENITURI</t>
  </si>
  <si>
    <t>SECTIUNEA FUNCTIONARE</t>
  </si>
  <si>
    <t>ARTICOL/ ALINEAT</t>
  </si>
  <si>
    <t>TOTAL CHELTUIELI</t>
  </si>
  <si>
    <t>DIRECTOR,</t>
  </si>
  <si>
    <t>PRIMAR,</t>
  </si>
  <si>
    <t>BUCUROIU CONSTANTIN</t>
  </si>
  <si>
    <t>CONSILIULUI LOCAL AL ORASULUI BOLDESTI-SCAENI</t>
  </si>
  <si>
    <t>10.01.15 ALOCATII PENTRU TRANSPORTUL LA SI DE LA LOCUL DE MUNCA</t>
  </si>
  <si>
    <t>SURSA DE FINANTARE E</t>
  </si>
  <si>
    <t>SURSA DE FINANTARE A</t>
  </si>
  <si>
    <t>20.06.01 DEPLASARI</t>
  </si>
  <si>
    <t>65.04.02 INVATAMANT SECUNDAR  SUPERIOR</t>
  </si>
  <si>
    <t>CENTRALIZATOR</t>
  </si>
  <si>
    <t>20.13 PREGATIRE PROFESIONALA</t>
  </si>
  <si>
    <t xml:space="preserve">65. INVATAMANT  </t>
  </si>
  <si>
    <t>65.02.04.02  INVATAMANT  SECUNDAR SUPERIOR</t>
  </si>
  <si>
    <t>20.05.01 UNIFORME SI ECHIPAMENT</t>
  </si>
  <si>
    <t>57.02.01  AJUTOARE SOCIALE IN NUMERAR</t>
  </si>
  <si>
    <t>59.01.01  BURSE</t>
  </si>
  <si>
    <t>85.01.01 PLATI EF. IN ANII PREC. SI REC. IN ANUL CURENT</t>
  </si>
  <si>
    <t>20.14 PROTECTIA MUNCII</t>
  </si>
  <si>
    <t>ADMIN. FINANCIAR,</t>
  </si>
  <si>
    <t>TATU  FLORENTINA</t>
  </si>
  <si>
    <t>20.01.30 ALTE BUNURI SI SERV</t>
  </si>
  <si>
    <t>PREVEDERE AN</t>
  </si>
  <si>
    <t>33,10.50 ALTE VENITURI DIN PRESTARI DE SERVICII SI ALTE ACTIVITATI</t>
  </si>
  <si>
    <t>20.01.30 ALTE  BUNURI SI SERVICII PENTRU INTRETINERE SI FUNCTIONARE</t>
  </si>
  <si>
    <t>TOTAL 20.04</t>
  </si>
  <si>
    <t xml:space="preserve">20.04.02 MATERIALE SANITARE </t>
  </si>
  <si>
    <t>20.04.04 DEZINFECTANTI</t>
  </si>
  <si>
    <t>SOLD 01,01,2021</t>
  </si>
  <si>
    <t>IONICĂ ADRIAN</t>
  </si>
  <si>
    <t>65.02.04.01  INVATAMANT  SECUNDAR INFERIOR</t>
  </si>
  <si>
    <t>10000</t>
  </si>
  <si>
    <t>Sold 30.11.2021 Venituri proprii</t>
  </si>
  <si>
    <t>EXECUTIA BUGETARA  LA 30.11.2021</t>
  </si>
  <si>
    <t>PLATI EFECTUATE  30.11.2021</t>
  </si>
  <si>
    <t>INCASARI  REALIZATE  30.11.2021</t>
  </si>
  <si>
    <t>3688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</si>
</sst>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9"/>
      <name val="Arial"/>
      <family val="2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</font>
    <font>
      <sz val="9"/>
      <name val="Arial"/>
      <charset val="238"/>
    </font>
    <font>
      <sz val="9"/>
      <name val="Arial"/>
      <family val="2"/>
    </font>
    <font>
      <sz val="9"/>
      <name val="Arial"/>
      <family val="2"/>
      <charset val="238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0" borderId="1" xfId="0" applyFont="1" applyBorder="1" applyAlignment="1">
      <alignment horizontal="center" wrapText="1"/>
    </xf>
    <xf numFmtId="0" fontId="2" fillId="0" borderId="0" xfId="0" applyFont="1" applyBorder="1"/>
    <xf numFmtId="0" fontId="2" fillId="0" borderId="0" xfId="0" applyFont="1" applyBorder="1" applyAlignment="1"/>
    <xf numFmtId="1" fontId="2" fillId="0" borderId="0" xfId="0" applyNumberFormat="1" applyFont="1" applyBorder="1" applyAlignment="1"/>
    <xf numFmtId="2" fontId="1" fillId="0" borderId="0" xfId="0" applyNumberFormat="1" applyFont="1" applyBorder="1"/>
    <xf numFmtId="0" fontId="2" fillId="0" borderId="0" xfId="0" applyFont="1" applyBorder="1" applyAlignment="1">
      <alignment horizontal="left"/>
    </xf>
    <xf numFmtId="49" fontId="2" fillId="0" borderId="1" xfId="0" applyNumberFormat="1" applyFont="1" applyBorder="1" applyAlignment="1">
      <alignment horizontal="center"/>
    </xf>
    <xf numFmtId="49" fontId="5" fillId="0" borderId="0" xfId="0" applyNumberFormat="1" applyFont="1" applyBorder="1" applyAlignment="1"/>
    <xf numFmtId="49" fontId="2" fillId="0" borderId="0" xfId="0" applyNumberFormat="1" applyFont="1" applyBorder="1" applyAlignment="1"/>
    <xf numFmtId="0" fontId="1" fillId="0" borderId="0" xfId="0" applyFont="1"/>
    <xf numFmtId="2" fontId="2" fillId="0" borderId="0" xfId="0" applyNumberFormat="1" applyFont="1" applyBorder="1" applyAlignment="1"/>
    <xf numFmtId="49" fontId="2" fillId="0" borderId="1" xfId="0" applyNumberFormat="1" applyFont="1" applyBorder="1" applyAlignment="1"/>
    <xf numFmtId="49" fontId="2" fillId="0" borderId="0" xfId="0" applyNumberFormat="1" applyFont="1" applyBorder="1" applyAlignment="1">
      <alignment horizontal="center"/>
    </xf>
    <xf numFmtId="1" fontId="6" fillId="0" borderId="0" xfId="0" applyNumberFormat="1" applyFont="1" applyBorder="1" applyAlignment="1"/>
    <xf numFmtId="0" fontId="5" fillId="0" borderId="0" xfId="0" applyFont="1" applyBorder="1"/>
    <xf numFmtId="0" fontId="1" fillId="0" borderId="1" xfId="0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2" fontId="7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8" fillId="0" borderId="1" xfId="0" applyNumberFormat="1" applyFont="1" applyBorder="1" applyAlignment="1">
      <alignment horizontal="center" wrapText="1"/>
    </xf>
    <xf numFmtId="2" fontId="4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1" fontId="8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2" fontId="8" fillId="0" borderId="1" xfId="0" applyNumberFormat="1" applyFont="1" applyBorder="1" applyAlignment="1">
      <alignment horizontal="center"/>
    </xf>
    <xf numFmtId="2" fontId="8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2" fontId="3" fillId="0" borderId="1" xfId="0" applyNumberFormat="1" applyFont="1" applyBorder="1" applyAlignment="1">
      <alignment horizontal="center" vertical="center" wrapText="1"/>
    </xf>
    <xf numFmtId="2" fontId="9" fillId="0" borderId="1" xfId="0" applyNumberFormat="1" applyFont="1" applyBorder="1" applyAlignment="1">
      <alignment horizontal="center"/>
    </xf>
    <xf numFmtId="0" fontId="0" fillId="0" borderId="0" xfId="0" applyAlignment="1"/>
    <xf numFmtId="1" fontId="2" fillId="0" borderId="1" xfId="0" applyNumberFormat="1" applyFont="1" applyBorder="1" applyAlignment="1">
      <alignment horizontal="center"/>
    </xf>
    <xf numFmtId="0" fontId="9" fillId="0" borderId="0" xfId="0" applyFont="1" applyAlignment="1"/>
    <xf numFmtId="0" fontId="0" fillId="0" borderId="0" xfId="0" applyAlignment="1">
      <alignment horizontal="center"/>
    </xf>
    <xf numFmtId="0" fontId="1" fillId="0" borderId="0" xfId="0" applyFont="1" applyAlignment="1">
      <alignment horizontal="center" wrapText="1"/>
    </xf>
    <xf numFmtId="49" fontId="5" fillId="0" borderId="0" xfId="0" applyNumberFormat="1" applyFont="1" applyBorder="1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left"/>
    </xf>
    <xf numFmtId="49" fontId="5" fillId="0" borderId="0" xfId="0" applyNumberFormat="1" applyFont="1" applyBorder="1" applyAlignment="1">
      <alignment horizontal="center"/>
    </xf>
    <xf numFmtId="0" fontId="9" fillId="0" borderId="0" xfId="0" applyFont="1" applyAlignment="1">
      <alignment horizontal="left"/>
    </xf>
    <xf numFmtId="2" fontId="2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wrapText="1"/>
    </xf>
    <xf numFmtId="0" fontId="9" fillId="0" borderId="0" xfId="0" applyFont="1" applyBorder="1"/>
    <xf numFmtId="2" fontId="2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1" fillId="0" borderId="0" xfId="0" applyFont="1" applyAlignment="1">
      <alignment horizontal="center" wrapText="1"/>
    </xf>
    <xf numFmtId="49" fontId="2" fillId="0" borderId="0" xfId="0" applyNumberFormat="1" applyFont="1" applyBorder="1" applyAlignment="1">
      <alignment horizontal="left"/>
    </xf>
    <xf numFmtId="0" fontId="0" fillId="0" borderId="0" xfId="0" applyAlignment="1">
      <alignment horizontal="left"/>
    </xf>
    <xf numFmtId="49" fontId="5" fillId="0" borderId="0" xfId="0" applyNumberFormat="1" applyFont="1" applyBorder="1" applyAlignment="1">
      <alignment horizontal="center"/>
    </xf>
    <xf numFmtId="0" fontId="9" fillId="0" borderId="0" xfId="0" applyFont="1" applyAlignment="1">
      <alignment horizontal="left"/>
    </xf>
    <xf numFmtId="49" fontId="5" fillId="0" borderId="0" xfId="0" applyNumberFormat="1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J129"/>
  <sheetViews>
    <sheetView tabSelected="1" zoomScale="85" zoomScaleNormal="85" workbookViewId="0">
      <selection activeCell="D93" sqref="D93"/>
    </sheetView>
  </sheetViews>
  <sheetFormatPr defaultRowHeight="15"/>
  <cols>
    <col min="1" max="1" width="34.42578125" customWidth="1"/>
    <col min="2" max="2" width="13.7109375" customWidth="1"/>
    <col min="3" max="3" width="12.140625" customWidth="1"/>
    <col min="4" max="4" width="13.140625" customWidth="1"/>
  </cols>
  <sheetData>
    <row r="3" spans="1:4">
      <c r="A3" s="53" t="s">
        <v>54</v>
      </c>
      <c r="B3" s="53"/>
      <c r="C3" s="53"/>
      <c r="D3" s="53"/>
    </row>
    <row r="4" spans="1:4">
      <c r="A4" s="44"/>
      <c r="B4" s="44"/>
      <c r="C4" s="44"/>
      <c r="D4" s="44"/>
    </row>
    <row r="5" spans="1:4">
      <c r="A5" s="44" t="s">
        <v>28</v>
      </c>
      <c r="B5" s="44"/>
      <c r="C5" s="44"/>
      <c r="D5" s="44"/>
    </row>
    <row r="6" spans="1:4">
      <c r="A6" s="44"/>
      <c r="B6" s="44"/>
      <c r="C6" s="44"/>
      <c r="D6" s="44"/>
    </row>
    <row r="7" spans="1:4">
      <c r="A7" s="3" t="s">
        <v>19</v>
      </c>
      <c r="B7" s="3"/>
      <c r="C7" s="44"/>
      <c r="D7" s="44"/>
    </row>
    <row r="8" spans="1:4">
      <c r="A8" s="3" t="s">
        <v>31</v>
      </c>
      <c r="B8" s="3"/>
      <c r="C8" s="44"/>
      <c r="D8" s="44" t="s">
        <v>0</v>
      </c>
    </row>
    <row r="9" spans="1:4" ht="45.75" customHeight="1">
      <c r="A9" s="1" t="s">
        <v>1</v>
      </c>
      <c r="B9" s="1" t="s">
        <v>43</v>
      </c>
      <c r="C9" s="1" t="s">
        <v>55</v>
      </c>
      <c r="D9" s="1" t="s">
        <v>2</v>
      </c>
    </row>
    <row r="10" spans="1:4">
      <c r="A10" s="23" t="s">
        <v>33</v>
      </c>
      <c r="B10" s="24">
        <f>B11</f>
        <v>351710</v>
      </c>
      <c r="C10" s="24">
        <f t="shared" ref="C10" si="0">C11</f>
        <v>216156.75999999998</v>
      </c>
      <c r="D10" s="48">
        <f>C10/B10*100</f>
        <v>61.458804128401233</v>
      </c>
    </row>
    <row r="11" spans="1:4">
      <c r="A11" s="23" t="s">
        <v>3</v>
      </c>
      <c r="B11" s="24">
        <f>B12+B15+B34+B35</f>
        <v>351710</v>
      </c>
      <c r="C11" s="24">
        <f t="shared" ref="C11" si="1">C12+C15+C34+C35</f>
        <v>216156.75999999998</v>
      </c>
      <c r="D11" s="48">
        <f t="shared" ref="D11:D35" si="2">C11/B11*100</f>
        <v>61.458804128401233</v>
      </c>
    </row>
    <row r="12" spans="1:4">
      <c r="A12" s="23" t="s">
        <v>4</v>
      </c>
      <c r="B12" s="23">
        <f>B13</f>
        <v>15000</v>
      </c>
      <c r="C12" s="23">
        <f t="shared" ref="C12" si="3">C13</f>
        <v>12687</v>
      </c>
      <c r="D12" s="48">
        <f t="shared" si="2"/>
        <v>84.58</v>
      </c>
    </row>
    <row r="13" spans="1:4" ht="21" customHeight="1">
      <c r="A13" s="23" t="s">
        <v>5</v>
      </c>
      <c r="B13" s="23">
        <f t="shared" ref="B13:B14" si="4">B107</f>
        <v>15000</v>
      </c>
      <c r="C13" s="23">
        <f>C107</f>
        <v>12687</v>
      </c>
      <c r="D13" s="48">
        <f t="shared" si="2"/>
        <v>84.58</v>
      </c>
    </row>
    <row r="14" spans="1:4" ht="36.75">
      <c r="A14" s="21" t="s">
        <v>26</v>
      </c>
      <c r="B14" s="23">
        <f t="shared" si="4"/>
        <v>15000</v>
      </c>
      <c r="C14" s="23">
        <f>C108</f>
        <v>12687</v>
      </c>
      <c r="D14" s="48">
        <f t="shared" si="2"/>
        <v>84.58</v>
      </c>
    </row>
    <row r="15" spans="1:4" ht="31.5" customHeight="1">
      <c r="A15" s="31" t="s">
        <v>6</v>
      </c>
      <c r="B15" s="24">
        <f>B96+B109</f>
        <v>259630</v>
      </c>
      <c r="C15" s="24">
        <f t="shared" ref="C15" si="5">C96+C109</f>
        <v>143762.96</v>
      </c>
      <c r="D15" s="48">
        <f t="shared" si="2"/>
        <v>55.372245118052611</v>
      </c>
    </row>
    <row r="16" spans="1:4">
      <c r="A16" s="28" t="s">
        <v>7</v>
      </c>
      <c r="B16" s="24">
        <f>B110</f>
        <v>6000</v>
      </c>
      <c r="C16" s="24">
        <f t="shared" ref="C16:C17" si="6">C110</f>
        <v>734.23</v>
      </c>
      <c r="D16" s="48">
        <f t="shared" si="2"/>
        <v>12.237166666666667</v>
      </c>
    </row>
    <row r="17" spans="1:4">
      <c r="A17" s="21" t="s">
        <v>8</v>
      </c>
      <c r="B17" s="24">
        <f>B111</f>
        <v>8000</v>
      </c>
      <c r="C17" s="24">
        <f t="shared" si="6"/>
        <v>1976.78</v>
      </c>
      <c r="D17" s="48">
        <f t="shared" si="2"/>
        <v>24.70975</v>
      </c>
    </row>
    <row r="18" spans="1:4">
      <c r="A18" s="28" t="s">
        <v>9</v>
      </c>
      <c r="B18" s="24">
        <f t="shared" ref="B18:C19" si="7">B97+B112</f>
        <v>128000</v>
      </c>
      <c r="C18" s="24">
        <f t="shared" si="7"/>
        <v>78279.17</v>
      </c>
      <c r="D18" s="48">
        <f t="shared" si="2"/>
        <v>61.155601562499996</v>
      </c>
    </row>
    <row r="19" spans="1:4">
      <c r="A19" s="28" t="s">
        <v>10</v>
      </c>
      <c r="B19" s="24">
        <f t="shared" si="7"/>
        <v>21000</v>
      </c>
      <c r="C19" s="24">
        <f t="shared" si="7"/>
        <v>15082.27</v>
      </c>
      <c r="D19" s="48">
        <f t="shared" si="2"/>
        <v>71.820333333333338</v>
      </c>
    </row>
    <row r="20" spans="1:4">
      <c r="A20" s="26" t="s">
        <v>11</v>
      </c>
      <c r="B20" s="24">
        <f>B114</f>
        <v>7000</v>
      </c>
      <c r="C20" s="24">
        <f>C114</f>
        <v>5552.94</v>
      </c>
      <c r="D20" s="48">
        <f t="shared" si="2"/>
        <v>79.327714285714279</v>
      </c>
    </row>
    <row r="21" spans="1:4">
      <c r="A21" s="21" t="s">
        <v>12</v>
      </c>
      <c r="B21" s="24">
        <f>B115+B99</f>
        <v>19060</v>
      </c>
      <c r="C21" s="24">
        <f>C115+C99</f>
        <v>10404.030000000001</v>
      </c>
      <c r="D21" s="48">
        <f t="shared" si="2"/>
        <v>54.585676810073458</v>
      </c>
    </row>
    <row r="22" spans="1:4">
      <c r="A22" s="21" t="s">
        <v>42</v>
      </c>
      <c r="B22" s="24">
        <f t="shared" ref="B22" si="8">B100+B116</f>
        <v>49070</v>
      </c>
      <c r="C22" s="24">
        <f>C100+C116</f>
        <v>25230.95</v>
      </c>
      <c r="D22" s="48">
        <f t="shared" si="2"/>
        <v>51.418280008151619</v>
      </c>
    </row>
    <row r="23" spans="1:4">
      <c r="A23" s="34" t="s">
        <v>13</v>
      </c>
      <c r="B23" s="24">
        <f>B101+B117</f>
        <v>238130</v>
      </c>
      <c r="C23" s="24">
        <f t="shared" ref="C23" si="9">C101+C117</f>
        <v>137260.37</v>
      </c>
      <c r="D23" s="48">
        <f t="shared" si="2"/>
        <v>57.640939822785874</v>
      </c>
    </row>
    <row r="24" spans="1:4">
      <c r="A24" s="21" t="s">
        <v>47</v>
      </c>
      <c r="B24" s="1">
        <f t="shared" ref="B24:C25" si="10">B118</f>
        <v>6000</v>
      </c>
      <c r="C24" s="1">
        <f t="shared" si="10"/>
        <v>499.8</v>
      </c>
      <c r="D24" s="48">
        <f t="shared" si="2"/>
        <v>8.33</v>
      </c>
    </row>
    <row r="25" spans="1:4">
      <c r="A25" s="21" t="s">
        <v>48</v>
      </c>
      <c r="B25" s="1">
        <f t="shared" si="10"/>
        <v>6000</v>
      </c>
      <c r="C25" s="1">
        <f t="shared" si="10"/>
        <v>1217.79</v>
      </c>
      <c r="D25" s="48">
        <f t="shared" si="2"/>
        <v>20.296500000000002</v>
      </c>
    </row>
    <row r="26" spans="1:4">
      <c r="A26" s="34" t="s">
        <v>46</v>
      </c>
      <c r="B26" s="34">
        <f>B24+B25</f>
        <v>12000</v>
      </c>
      <c r="C26" s="34">
        <f t="shared" ref="C26" si="11">C24+C25</f>
        <v>1717.59</v>
      </c>
      <c r="D26" s="48">
        <f t="shared" si="2"/>
        <v>14.31325</v>
      </c>
    </row>
    <row r="27" spans="1:4">
      <c r="A27" s="21" t="s">
        <v>35</v>
      </c>
      <c r="B27" s="24">
        <f>B121</f>
        <v>0</v>
      </c>
      <c r="C27" s="24">
        <f>C121</f>
        <v>0</v>
      </c>
      <c r="D27" s="48">
        <v>0</v>
      </c>
    </row>
    <row r="28" spans="1:4">
      <c r="A28" s="21" t="s">
        <v>14</v>
      </c>
      <c r="B28" s="24">
        <f t="shared" ref="B28:C35" si="12">B122</f>
        <v>100</v>
      </c>
      <c r="C28" s="24">
        <f t="shared" si="12"/>
        <v>54</v>
      </c>
      <c r="D28" s="48">
        <f t="shared" si="2"/>
        <v>54</v>
      </c>
    </row>
    <row r="29" spans="1:4">
      <c r="A29" s="34" t="s">
        <v>15</v>
      </c>
      <c r="B29" s="24">
        <f t="shared" si="12"/>
        <v>100</v>
      </c>
      <c r="C29" s="24">
        <f t="shared" si="12"/>
        <v>54</v>
      </c>
      <c r="D29" s="48">
        <f t="shared" si="2"/>
        <v>54</v>
      </c>
    </row>
    <row r="30" spans="1:4">
      <c r="A30" s="34" t="s">
        <v>29</v>
      </c>
      <c r="B30" s="24">
        <f t="shared" si="12"/>
        <v>3400</v>
      </c>
      <c r="C30" s="24">
        <f t="shared" si="12"/>
        <v>1256</v>
      </c>
      <c r="D30" s="48">
        <f t="shared" si="2"/>
        <v>36.941176470588232</v>
      </c>
    </row>
    <row r="31" spans="1:4">
      <c r="A31" s="34" t="s">
        <v>16</v>
      </c>
      <c r="B31" s="24">
        <f t="shared" si="12"/>
        <v>1000</v>
      </c>
      <c r="C31" s="24">
        <f t="shared" si="12"/>
        <v>0</v>
      </c>
      <c r="D31" s="48">
        <f t="shared" si="2"/>
        <v>0</v>
      </c>
    </row>
    <row r="32" spans="1:4">
      <c r="A32" s="34" t="s">
        <v>32</v>
      </c>
      <c r="B32" s="24">
        <f t="shared" si="12"/>
        <v>3500</v>
      </c>
      <c r="C32" s="24">
        <f t="shared" si="12"/>
        <v>2080</v>
      </c>
      <c r="D32" s="48">
        <f t="shared" si="2"/>
        <v>59.428571428571431</v>
      </c>
    </row>
    <row r="33" spans="1:4">
      <c r="A33" s="34" t="s">
        <v>39</v>
      </c>
      <c r="B33" s="24">
        <f t="shared" si="12"/>
        <v>1500</v>
      </c>
      <c r="C33" s="24">
        <f t="shared" si="12"/>
        <v>1395</v>
      </c>
      <c r="D33" s="48">
        <f t="shared" si="2"/>
        <v>93</v>
      </c>
    </row>
    <row r="34" spans="1:4" ht="24.75">
      <c r="A34" s="31" t="s">
        <v>36</v>
      </c>
      <c r="B34" s="24">
        <f t="shared" si="12"/>
        <v>34500</v>
      </c>
      <c r="C34" s="24">
        <f t="shared" si="12"/>
        <v>22045.8</v>
      </c>
      <c r="D34" s="48">
        <f t="shared" si="2"/>
        <v>63.900869565217391</v>
      </c>
    </row>
    <row r="35" spans="1:4">
      <c r="A35" s="31" t="s">
        <v>37</v>
      </c>
      <c r="B35" s="24">
        <f t="shared" si="12"/>
        <v>42580</v>
      </c>
      <c r="C35" s="24">
        <f t="shared" si="12"/>
        <v>37661</v>
      </c>
      <c r="D35" s="48">
        <f t="shared" si="2"/>
        <v>88.447627994363557</v>
      </c>
    </row>
    <row r="36" spans="1:4" ht="31.5" customHeight="1">
      <c r="A36" s="49" t="s">
        <v>38</v>
      </c>
      <c r="B36" s="49"/>
      <c r="C36" s="23">
        <v>0</v>
      </c>
      <c r="D36" s="48"/>
    </row>
    <row r="37" spans="1:4">
      <c r="A37" s="15"/>
      <c r="B37" s="15"/>
      <c r="C37" s="14"/>
      <c r="D37" s="5"/>
    </row>
    <row r="38" spans="1:4">
      <c r="A38" s="15"/>
      <c r="B38" s="15"/>
      <c r="C38" s="14"/>
      <c r="D38" s="5"/>
    </row>
    <row r="39" spans="1:4">
      <c r="A39" s="15"/>
      <c r="B39" s="15"/>
      <c r="C39" s="14"/>
      <c r="D39" s="5"/>
    </row>
    <row r="40" spans="1:4">
      <c r="A40" s="15"/>
      <c r="B40" s="15"/>
      <c r="C40" s="14"/>
      <c r="D40" s="5"/>
    </row>
    <row r="41" spans="1:4">
      <c r="A41" s="15"/>
      <c r="B41" s="15"/>
      <c r="C41" s="14"/>
      <c r="D41" s="5"/>
    </row>
    <row r="42" spans="1:4">
      <c r="A42" s="15"/>
      <c r="B42" s="15"/>
      <c r="C42" s="14"/>
      <c r="D42" s="5"/>
    </row>
    <row r="43" spans="1:4">
      <c r="A43" s="15"/>
      <c r="B43" s="15"/>
      <c r="C43" s="14"/>
      <c r="D43" s="5"/>
    </row>
    <row r="44" spans="1:4">
      <c r="A44" s="15"/>
      <c r="B44" s="15"/>
      <c r="C44" s="14"/>
      <c r="D44" s="5"/>
    </row>
    <row r="45" spans="1:4">
      <c r="A45" s="15"/>
      <c r="B45" s="15"/>
      <c r="C45" s="14"/>
      <c r="D45" s="5"/>
    </row>
    <row r="46" spans="1:4">
      <c r="A46" s="15"/>
      <c r="B46" s="15"/>
      <c r="C46" s="14"/>
      <c r="D46" s="5"/>
    </row>
    <row r="47" spans="1:4">
      <c r="A47" s="15"/>
      <c r="B47" s="15"/>
      <c r="C47" s="14"/>
      <c r="D47" s="5"/>
    </row>
    <row r="48" spans="1:4">
      <c r="A48" s="15"/>
      <c r="B48" s="15"/>
      <c r="C48" s="14"/>
      <c r="D48" s="5"/>
    </row>
    <row r="49" spans="1:4">
      <c r="A49" s="15"/>
      <c r="B49" s="15"/>
      <c r="C49" s="14"/>
      <c r="D49" s="5"/>
    </row>
    <row r="50" spans="1:4">
      <c r="A50" s="3" t="s">
        <v>19</v>
      </c>
      <c r="B50" s="3"/>
      <c r="C50" s="4"/>
      <c r="D50" s="5"/>
    </row>
    <row r="51" spans="1:4">
      <c r="A51" s="3"/>
      <c r="B51" s="3"/>
      <c r="C51" s="4"/>
      <c r="D51" s="5"/>
    </row>
    <row r="52" spans="1:4">
      <c r="A52" s="2" t="s">
        <v>27</v>
      </c>
      <c r="B52" s="2"/>
      <c r="C52" s="3"/>
      <c r="D52" s="5"/>
    </row>
    <row r="53" spans="1:4">
      <c r="A53" s="2"/>
      <c r="B53" s="2"/>
      <c r="C53" s="3"/>
      <c r="D53" s="5"/>
    </row>
    <row r="54" spans="1:4">
      <c r="A54" s="2" t="s">
        <v>17</v>
      </c>
      <c r="B54" s="2"/>
      <c r="C54" s="3"/>
      <c r="D54" s="5"/>
    </row>
    <row r="55" spans="1:4">
      <c r="A55" s="2" t="s">
        <v>49</v>
      </c>
      <c r="B55" s="2"/>
      <c r="C55" s="6">
        <v>0</v>
      </c>
      <c r="D55" s="5" t="s">
        <v>0</v>
      </c>
    </row>
    <row r="56" spans="1:4" ht="36.75">
      <c r="A56" s="1" t="s">
        <v>1</v>
      </c>
      <c r="B56" s="1" t="s">
        <v>43</v>
      </c>
      <c r="C56" s="1" t="s">
        <v>56</v>
      </c>
      <c r="D56" s="16" t="s">
        <v>2</v>
      </c>
    </row>
    <row r="57" spans="1:4" ht="45.75" customHeight="1">
      <c r="A57" s="17" t="s">
        <v>44</v>
      </c>
      <c r="B57" s="17" t="s">
        <v>52</v>
      </c>
      <c r="C57" s="31">
        <v>3840</v>
      </c>
      <c r="D57" s="36">
        <f>C57/B57*100</f>
        <v>38.4</v>
      </c>
    </row>
    <row r="58" spans="1:4">
      <c r="A58" s="7" t="s">
        <v>18</v>
      </c>
      <c r="B58" s="7" t="s">
        <v>52</v>
      </c>
      <c r="C58" s="31">
        <v>3840</v>
      </c>
      <c r="D58" s="36">
        <f>C58/B58*100</f>
        <v>38.4</v>
      </c>
    </row>
    <row r="59" spans="1:4">
      <c r="A59" s="9"/>
      <c r="B59" s="9"/>
      <c r="C59" s="9"/>
      <c r="D59" s="50"/>
    </row>
    <row r="60" spans="1:4">
      <c r="A60" s="9" t="s">
        <v>19</v>
      </c>
      <c r="B60" s="9"/>
      <c r="C60" s="9"/>
      <c r="D60" s="10" t="s">
        <v>0</v>
      </c>
    </row>
    <row r="61" spans="1:4" ht="36.75">
      <c r="A61" s="1" t="s">
        <v>20</v>
      </c>
      <c r="B61" s="1" t="s">
        <v>43</v>
      </c>
      <c r="C61" s="1" t="s">
        <v>55</v>
      </c>
      <c r="D61" s="16" t="s">
        <v>2</v>
      </c>
    </row>
    <row r="62" spans="1:4" ht="24.75">
      <c r="A62" s="1" t="s">
        <v>30</v>
      </c>
      <c r="B62" s="1"/>
      <c r="C62" s="1"/>
      <c r="D62" s="16"/>
    </row>
    <row r="63" spans="1:4">
      <c r="A63" s="16" t="s">
        <v>6</v>
      </c>
      <c r="B63" s="18">
        <f>B68+B70+B72+B71</f>
        <v>10000</v>
      </c>
      <c r="C63" s="18">
        <f t="shared" ref="C63" si="13">C68+C70+C72+C71</f>
        <v>152</v>
      </c>
      <c r="D63" s="19">
        <f>C63/B63*100</f>
        <v>1.52</v>
      </c>
    </row>
    <row r="64" spans="1:4">
      <c r="A64" s="18" t="s">
        <v>7</v>
      </c>
      <c r="B64" s="18"/>
      <c r="C64" s="48"/>
      <c r="D64" s="19"/>
    </row>
    <row r="65" spans="1:10">
      <c r="A65" s="1" t="s">
        <v>8</v>
      </c>
      <c r="B65" s="1"/>
      <c r="C65" s="51"/>
      <c r="D65" s="19"/>
    </row>
    <row r="66" spans="1:10">
      <c r="A66" s="1" t="s">
        <v>12</v>
      </c>
      <c r="B66" s="1">
        <v>1000</v>
      </c>
      <c r="C66" s="51"/>
      <c r="D66" s="19">
        <f t="shared" ref="D66:D70" si="14">C66/B66*100</f>
        <v>0</v>
      </c>
    </row>
    <row r="67" spans="1:10" ht="24.75">
      <c r="A67" s="1" t="s">
        <v>45</v>
      </c>
      <c r="B67" s="1">
        <v>2000</v>
      </c>
      <c r="C67" s="51"/>
      <c r="D67" s="19">
        <f t="shared" si="14"/>
        <v>0</v>
      </c>
    </row>
    <row r="68" spans="1:10">
      <c r="A68" s="18" t="s">
        <v>13</v>
      </c>
      <c r="B68" s="18">
        <f>SUM(B64:B67)</f>
        <v>3000</v>
      </c>
      <c r="C68" s="18">
        <f t="shared" ref="C68" si="15">SUM(C64:C67)</f>
        <v>0</v>
      </c>
      <c r="D68" s="19">
        <f t="shared" si="14"/>
        <v>0</v>
      </c>
    </row>
    <row r="69" spans="1:10">
      <c r="A69" s="18" t="s">
        <v>14</v>
      </c>
      <c r="B69" s="18">
        <v>7000</v>
      </c>
      <c r="C69" s="18">
        <v>152</v>
      </c>
      <c r="D69" s="19">
        <f t="shared" si="14"/>
        <v>2.1714285714285713</v>
      </c>
    </row>
    <row r="70" spans="1:10">
      <c r="A70" s="18" t="s">
        <v>15</v>
      </c>
      <c r="B70" s="18">
        <f>B69</f>
        <v>7000</v>
      </c>
      <c r="C70" s="18">
        <f>C69</f>
        <v>152</v>
      </c>
      <c r="D70" s="19">
        <f t="shared" si="14"/>
        <v>2.1714285714285713</v>
      </c>
    </row>
    <row r="71" spans="1:10">
      <c r="A71" s="18" t="s">
        <v>16</v>
      </c>
      <c r="B71" s="18"/>
      <c r="C71" s="18"/>
      <c r="D71" s="19"/>
    </row>
    <row r="72" spans="1:10">
      <c r="A72" s="18" t="s">
        <v>39</v>
      </c>
      <c r="B72" s="18"/>
      <c r="C72" s="38"/>
      <c r="D72" s="19"/>
    </row>
    <row r="73" spans="1:10">
      <c r="A73" s="25" t="s">
        <v>21</v>
      </c>
      <c r="B73" s="25"/>
      <c r="C73" s="18"/>
      <c r="D73" s="19"/>
    </row>
    <row r="74" spans="1:10">
      <c r="A74" s="2"/>
      <c r="B74" s="2"/>
      <c r="C74" s="11"/>
      <c r="D74" s="5"/>
    </row>
    <row r="75" spans="1:10">
      <c r="A75" s="2"/>
      <c r="B75" s="2"/>
      <c r="C75" s="11"/>
      <c r="D75" s="5"/>
    </row>
    <row r="76" spans="1:10">
      <c r="A76" s="12" t="s">
        <v>53</v>
      </c>
      <c r="B76" s="12" t="s">
        <v>57</v>
      </c>
      <c r="C76" s="9" t="s">
        <v>0</v>
      </c>
      <c r="D76" s="52"/>
    </row>
    <row r="77" spans="1:10">
      <c r="A77" s="9"/>
      <c r="B77" s="9"/>
      <c r="C77" s="9"/>
      <c r="D77" s="52"/>
    </row>
    <row r="78" spans="1:10">
      <c r="A78" s="8"/>
      <c r="B78" s="8"/>
      <c r="C78" s="8"/>
    </row>
    <row r="79" spans="1:10">
      <c r="A79" s="8"/>
      <c r="B79" s="8"/>
      <c r="C79" s="56" t="s">
        <v>23</v>
      </c>
      <c r="D79" s="56"/>
    </row>
    <row r="80" spans="1:10">
      <c r="C80" t="s">
        <v>24</v>
      </c>
      <c r="D80" s="39"/>
      <c r="E80" s="39"/>
      <c r="F80" s="39"/>
      <c r="G80" s="39"/>
      <c r="J80" s="13"/>
    </row>
    <row r="81" spans="1:10">
      <c r="D81" s="39"/>
      <c r="E81" s="39"/>
      <c r="F81" s="39"/>
      <c r="G81" s="39"/>
      <c r="J81" s="46"/>
    </row>
    <row r="82" spans="1:10">
      <c r="D82" s="39"/>
      <c r="E82" s="39"/>
      <c r="F82" s="39"/>
      <c r="G82" s="39"/>
      <c r="J82" s="46"/>
    </row>
    <row r="83" spans="1:10">
      <c r="D83" s="39"/>
      <c r="E83" s="39"/>
      <c r="F83" s="39"/>
      <c r="G83" s="39"/>
      <c r="J83" s="46"/>
    </row>
    <row r="84" spans="1:10">
      <c r="D84" s="39"/>
      <c r="E84" s="39"/>
      <c r="F84" s="39"/>
      <c r="G84" s="39"/>
      <c r="J84" s="46"/>
    </row>
    <row r="85" spans="1:10">
      <c r="A85" s="45"/>
      <c r="B85" s="45"/>
      <c r="C85" s="47"/>
      <c r="D85" s="54"/>
      <c r="E85" s="54"/>
      <c r="F85" s="54"/>
      <c r="G85" s="54"/>
      <c r="J85" s="46"/>
    </row>
    <row r="86" spans="1:10">
      <c r="A86" t="s">
        <v>25</v>
      </c>
      <c r="E86" s="8"/>
      <c r="F86" s="55"/>
      <c r="G86" s="55"/>
      <c r="H86" s="55"/>
      <c r="J86" s="46"/>
    </row>
    <row r="87" spans="1:10">
      <c r="D87" s="8"/>
      <c r="E87" s="45"/>
      <c r="F87" s="45"/>
      <c r="G87" s="45"/>
      <c r="J87" s="46"/>
    </row>
    <row r="88" spans="1:10">
      <c r="A88" s="44" t="s">
        <v>28</v>
      </c>
      <c r="B88" s="44"/>
      <c r="C88" s="44"/>
      <c r="D88" s="44"/>
    </row>
    <row r="89" spans="1:10">
      <c r="A89" s="3" t="s">
        <v>19</v>
      </c>
      <c r="B89" s="3"/>
      <c r="C89" s="44"/>
      <c r="D89" s="44"/>
    </row>
    <row r="90" spans="1:10">
      <c r="A90" s="3"/>
      <c r="B90" s="3"/>
      <c r="C90" s="44"/>
      <c r="D90" s="44"/>
    </row>
    <row r="91" spans="1:10">
      <c r="A91" s="3"/>
      <c r="B91" s="3"/>
      <c r="C91" s="44"/>
      <c r="D91" s="44"/>
    </row>
    <row r="92" spans="1:10">
      <c r="A92" s="3"/>
      <c r="B92" s="3"/>
      <c r="C92" s="44"/>
      <c r="D92" s="44" t="s">
        <v>0</v>
      </c>
    </row>
    <row r="93" spans="1:10" ht="36.75">
      <c r="A93" s="1" t="s">
        <v>1</v>
      </c>
      <c r="B93" s="1" t="s">
        <v>43</v>
      </c>
      <c r="C93" s="1" t="s">
        <v>55</v>
      </c>
      <c r="D93" s="16" t="s">
        <v>2</v>
      </c>
    </row>
    <row r="94" spans="1:10" ht="25.5">
      <c r="A94" s="22" t="s">
        <v>51</v>
      </c>
      <c r="B94" s="35">
        <f>B95</f>
        <v>21000</v>
      </c>
      <c r="C94" s="35">
        <f>C95</f>
        <v>11800</v>
      </c>
      <c r="D94" s="35">
        <f>D95</f>
        <v>56.19047619047619</v>
      </c>
    </row>
    <row r="95" spans="1:10">
      <c r="A95" s="23" t="s">
        <v>3</v>
      </c>
      <c r="B95" s="24">
        <f>B96</f>
        <v>21000</v>
      </c>
      <c r="C95" s="24">
        <f t="shared" ref="C95:D95" si="16">C96</f>
        <v>11800</v>
      </c>
      <c r="D95" s="24">
        <f t="shared" si="16"/>
        <v>56.19047619047619</v>
      </c>
    </row>
    <row r="96" spans="1:10">
      <c r="A96" s="31" t="s">
        <v>6</v>
      </c>
      <c r="B96" s="27">
        <f>B101</f>
        <v>21000</v>
      </c>
      <c r="C96" s="27">
        <f t="shared" ref="C96:D96" si="17">C101</f>
        <v>11800</v>
      </c>
      <c r="D96" s="27">
        <f t="shared" si="17"/>
        <v>56.19047619047619</v>
      </c>
    </row>
    <row r="97" spans="1:4">
      <c r="A97" s="28" t="s">
        <v>9</v>
      </c>
      <c r="B97" s="28">
        <v>10000</v>
      </c>
      <c r="C97" s="33">
        <v>10000</v>
      </c>
      <c r="D97" s="19">
        <f>C97/B97*100</f>
        <v>100</v>
      </c>
    </row>
    <row r="98" spans="1:4">
      <c r="A98" s="28" t="s">
        <v>10</v>
      </c>
      <c r="B98" s="28">
        <v>3000</v>
      </c>
      <c r="C98" s="33">
        <v>1450</v>
      </c>
      <c r="D98" s="19">
        <f t="shared" ref="D98:D101" si="18">C98/B98*100</f>
        <v>48.333333333333336</v>
      </c>
    </row>
    <row r="99" spans="1:4">
      <c r="A99" s="21" t="s">
        <v>12</v>
      </c>
      <c r="B99" s="21">
        <v>2000</v>
      </c>
      <c r="C99" s="33">
        <v>350</v>
      </c>
      <c r="D99" s="19">
        <f t="shared" si="18"/>
        <v>17.5</v>
      </c>
    </row>
    <row r="100" spans="1:4">
      <c r="A100" s="21" t="s">
        <v>42</v>
      </c>
      <c r="B100" s="21">
        <v>6000</v>
      </c>
      <c r="C100" s="33">
        <v>0</v>
      </c>
      <c r="D100" s="19">
        <f t="shared" si="18"/>
        <v>0</v>
      </c>
    </row>
    <row r="101" spans="1:4">
      <c r="A101" s="34" t="s">
        <v>13</v>
      </c>
      <c r="B101" s="34">
        <f>SUM(B97:B100)</f>
        <v>21000</v>
      </c>
      <c r="C101" s="27">
        <f>SUM(C97:C100)</f>
        <v>11800</v>
      </c>
      <c r="D101" s="19">
        <f t="shared" si="18"/>
        <v>56.19047619047619</v>
      </c>
    </row>
    <row r="102" spans="1:4">
      <c r="A102" s="34"/>
      <c r="B102" s="34"/>
      <c r="C102" s="27"/>
      <c r="D102" s="19"/>
    </row>
    <row r="103" spans="1:4">
      <c r="A103" s="34"/>
      <c r="B103" s="34"/>
      <c r="C103" s="27"/>
      <c r="D103" s="19"/>
    </row>
    <row r="104" spans="1:4" ht="36.75">
      <c r="A104" s="1" t="s">
        <v>1</v>
      </c>
      <c r="B104" s="1" t="s">
        <v>43</v>
      </c>
      <c r="C104" s="1" t="s">
        <v>55</v>
      </c>
      <c r="D104" s="16" t="s">
        <v>2</v>
      </c>
    </row>
    <row r="105" spans="1:4" ht="25.5">
      <c r="A105" s="22" t="s">
        <v>34</v>
      </c>
      <c r="B105" s="35">
        <f>B106</f>
        <v>330710</v>
      </c>
      <c r="C105" s="35">
        <f t="shared" ref="C105" si="19">C106</f>
        <v>204356.75999999998</v>
      </c>
      <c r="D105" s="19">
        <f>C105/B105*100</f>
        <v>61.793341598379236</v>
      </c>
    </row>
    <row r="106" spans="1:4">
      <c r="A106" s="23" t="s">
        <v>3</v>
      </c>
      <c r="B106" s="24">
        <f>B107+B109+B128+B129</f>
        <v>330710</v>
      </c>
      <c r="C106" s="24">
        <f t="shared" ref="C106" si="20">C107+C109+C128+C129</f>
        <v>204356.75999999998</v>
      </c>
      <c r="D106" s="19">
        <f t="shared" ref="D106:D129" si="21">C106/B106*100</f>
        <v>61.793341598379236</v>
      </c>
    </row>
    <row r="107" spans="1:4">
      <c r="A107" s="23" t="s">
        <v>4</v>
      </c>
      <c r="B107" s="23">
        <f>B108</f>
        <v>15000</v>
      </c>
      <c r="C107" s="23">
        <f t="shared" ref="C107" si="22">C108</f>
        <v>12687</v>
      </c>
      <c r="D107" s="19">
        <f t="shared" si="21"/>
        <v>84.58</v>
      </c>
    </row>
    <row r="108" spans="1:4" ht="36.75">
      <c r="A108" s="21" t="s">
        <v>26</v>
      </c>
      <c r="B108" s="21">
        <v>15000</v>
      </c>
      <c r="C108" s="29">
        <v>12687</v>
      </c>
      <c r="D108" s="19">
        <f t="shared" si="21"/>
        <v>84.58</v>
      </c>
    </row>
    <row r="109" spans="1:4">
      <c r="A109" s="31" t="s">
        <v>6</v>
      </c>
      <c r="B109" s="27">
        <f>B117+B123+B124+B126+B127+B120+B125</f>
        <v>238630</v>
      </c>
      <c r="C109" s="27">
        <f t="shared" ref="C109" si="23">C117+C123+C124+C126+C127+C120+C125</f>
        <v>131962.96</v>
      </c>
      <c r="D109" s="19">
        <f t="shared" si="21"/>
        <v>55.300238863512554</v>
      </c>
    </row>
    <row r="110" spans="1:4">
      <c r="A110" s="28" t="s">
        <v>7</v>
      </c>
      <c r="B110" s="28">
        <v>6000</v>
      </c>
      <c r="C110" s="32">
        <v>734.23</v>
      </c>
      <c r="D110" s="19">
        <f t="shared" si="21"/>
        <v>12.237166666666667</v>
      </c>
    </row>
    <row r="111" spans="1:4">
      <c r="A111" s="21" t="s">
        <v>8</v>
      </c>
      <c r="B111" s="21">
        <v>8000</v>
      </c>
      <c r="C111" s="33">
        <v>1976.78</v>
      </c>
      <c r="D111" s="19">
        <f t="shared" si="21"/>
        <v>24.70975</v>
      </c>
    </row>
    <row r="112" spans="1:4">
      <c r="A112" s="28" t="s">
        <v>9</v>
      </c>
      <c r="B112" s="28">
        <v>118000</v>
      </c>
      <c r="C112" s="33">
        <v>68279.17</v>
      </c>
      <c r="D112" s="19">
        <f t="shared" si="21"/>
        <v>57.863703389830512</v>
      </c>
    </row>
    <row r="113" spans="1:4">
      <c r="A113" s="28" t="s">
        <v>10</v>
      </c>
      <c r="B113" s="28">
        <v>18000</v>
      </c>
      <c r="C113" s="33">
        <v>13632.27</v>
      </c>
      <c r="D113" s="19">
        <f t="shared" si="21"/>
        <v>75.734833333333341</v>
      </c>
    </row>
    <row r="114" spans="1:4">
      <c r="A114" s="26" t="s">
        <v>11</v>
      </c>
      <c r="B114" s="26">
        <v>7000</v>
      </c>
      <c r="C114" s="33">
        <v>5552.94</v>
      </c>
      <c r="D114" s="19">
        <f t="shared" si="21"/>
        <v>79.327714285714279</v>
      </c>
    </row>
    <row r="115" spans="1:4">
      <c r="A115" s="21" t="s">
        <v>12</v>
      </c>
      <c r="B115" s="21">
        <v>17060</v>
      </c>
      <c r="C115" s="33">
        <v>10054.030000000001</v>
      </c>
      <c r="D115" s="19">
        <f t="shared" si="21"/>
        <v>58.933352872215714</v>
      </c>
    </row>
    <row r="116" spans="1:4">
      <c r="A116" s="21" t="s">
        <v>42</v>
      </c>
      <c r="B116" s="21">
        <v>43070</v>
      </c>
      <c r="C116" s="33">
        <v>25230.95</v>
      </c>
      <c r="D116" s="19">
        <f t="shared" si="21"/>
        <v>58.581263060134667</v>
      </c>
    </row>
    <row r="117" spans="1:4">
      <c r="A117" s="34" t="s">
        <v>13</v>
      </c>
      <c r="B117" s="34">
        <f>SUM(B110:B116)</f>
        <v>217130</v>
      </c>
      <c r="C117" s="27">
        <f>SUM(C110:C116)</f>
        <v>125460.37</v>
      </c>
      <c r="D117" s="19">
        <f t="shared" si="21"/>
        <v>57.781223230322844</v>
      </c>
    </row>
    <row r="118" spans="1:4">
      <c r="A118" s="21" t="s">
        <v>47</v>
      </c>
      <c r="B118" s="21">
        <v>6000</v>
      </c>
      <c r="C118" s="20">
        <v>499.8</v>
      </c>
      <c r="D118" s="19">
        <f t="shared" si="21"/>
        <v>8.33</v>
      </c>
    </row>
    <row r="119" spans="1:4">
      <c r="A119" s="21" t="s">
        <v>48</v>
      </c>
      <c r="B119" s="21">
        <v>6000</v>
      </c>
      <c r="C119" s="20">
        <v>1217.79</v>
      </c>
      <c r="D119" s="19">
        <f t="shared" si="21"/>
        <v>20.296500000000002</v>
      </c>
    </row>
    <row r="120" spans="1:4">
      <c r="A120" s="34" t="s">
        <v>46</v>
      </c>
      <c r="B120" s="34">
        <f>B119+B118</f>
        <v>12000</v>
      </c>
      <c r="C120" s="34">
        <f>C119+C118</f>
        <v>1717.59</v>
      </c>
      <c r="D120" s="19">
        <f t="shared" si="21"/>
        <v>14.31325</v>
      </c>
    </row>
    <row r="121" spans="1:4">
      <c r="A121" s="21" t="s">
        <v>35</v>
      </c>
      <c r="B121" s="21">
        <v>0</v>
      </c>
      <c r="C121" s="27">
        <v>0</v>
      </c>
      <c r="D121" s="19">
        <v>0</v>
      </c>
    </row>
    <row r="122" spans="1:4">
      <c r="A122" s="21" t="s">
        <v>14</v>
      </c>
      <c r="B122" s="21">
        <v>100</v>
      </c>
      <c r="C122" s="32">
        <v>54</v>
      </c>
      <c r="D122" s="19">
        <f t="shared" si="21"/>
        <v>54</v>
      </c>
    </row>
    <row r="123" spans="1:4">
      <c r="A123" s="34" t="s">
        <v>15</v>
      </c>
      <c r="B123" s="34">
        <f>B121+B122</f>
        <v>100</v>
      </c>
      <c r="C123" s="34">
        <f t="shared" ref="C123" si="24">C121+C122</f>
        <v>54</v>
      </c>
      <c r="D123" s="19">
        <f t="shared" si="21"/>
        <v>54</v>
      </c>
    </row>
    <row r="124" spans="1:4">
      <c r="A124" s="34" t="s">
        <v>29</v>
      </c>
      <c r="B124" s="34">
        <v>3400</v>
      </c>
      <c r="C124" s="22">
        <v>1256</v>
      </c>
      <c r="D124" s="19">
        <f t="shared" si="21"/>
        <v>36.941176470588232</v>
      </c>
    </row>
    <row r="125" spans="1:4">
      <c r="A125" s="34" t="s">
        <v>16</v>
      </c>
      <c r="B125" s="34">
        <v>1000</v>
      </c>
      <c r="C125" s="22">
        <v>0</v>
      </c>
      <c r="D125" s="19">
        <f t="shared" si="21"/>
        <v>0</v>
      </c>
    </row>
    <row r="126" spans="1:4">
      <c r="A126" s="34" t="s">
        <v>32</v>
      </c>
      <c r="B126" s="34">
        <v>3500</v>
      </c>
      <c r="C126" s="34">
        <v>2080</v>
      </c>
      <c r="D126" s="19">
        <f t="shared" si="21"/>
        <v>59.428571428571431</v>
      </c>
    </row>
    <row r="127" spans="1:4">
      <c r="A127" s="34" t="s">
        <v>39</v>
      </c>
      <c r="B127" s="34">
        <v>1500</v>
      </c>
      <c r="C127" s="30">
        <v>1395</v>
      </c>
      <c r="D127" s="19">
        <f t="shared" si="21"/>
        <v>93</v>
      </c>
    </row>
    <row r="128" spans="1:4" ht="24.75">
      <c r="A128" s="31" t="s">
        <v>36</v>
      </c>
      <c r="B128" s="31">
        <v>34500</v>
      </c>
      <c r="C128" s="31">
        <v>22045.8</v>
      </c>
      <c r="D128" s="19">
        <f t="shared" si="21"/>
        <v>63.900869565217391</v>
      </c>
    </row>
    <row r="129" spans="1:4">
      <c r="A129" s="31" t="s">
        <v>37</v>
      </c>
      <c r="B129" s="31">
        <v>42580</v>
      </c>
      <c r="C129" s="31">
        <v>37661</v>
      </c>
      <c r="D129" s="19">
        <f t="shared" si="21"/>
        <v>88.447627994363557</v>
      </c>
    </row>
  </sheetData>
  <mergeCells count="4">
    <mergeCell ref="A3:D3"/>
    <mergeCell ref="C79:D79"/>
    <mergeCell ref="D85:G85"/>
    <mergeCell ref="F86:H8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J129"/>
  <sheetViews>
    <sheetView topLeftCell="A41" zoomScale="85" zoomScaleNormal="85" workbookViewId="0">
      <selection activeCell="A46" sqref="A46"/>
    </sheetView>
  </sheetViews>
  <sheetFormatPr defaultRowHeight="15"/>
  <cols>
    <col min="1" max="1" width="34.42578125" customWidth="1"/>
    <col min="2" max="2" width="13.7109375" customWidth="1"/>
    <col min="3" max="3" width="12.140625" customWidth="1"/>
    <col min="4" max="4" width="13.140625" customWidth="1"/>
  </cols>
  <sheetData>
    <row r="3" spans="1:4">
      <c r="A3" s="53" t="s">
        <v>54</v>
      </c>
      <c r="B3" s="53"/>
      <c r="C3" s="53"/>
      <c r="D3" s="53"/>
    </row>
    <row r="4" spans="1:4">
      <c r="A4" s="41"/>
      <c r="B4" s="41"/>
      <c r="C4" s="41"/>
      <c r="D4" s="41"/>
    </row>
    <row r="5" spans="1:4">
      <c r="A5" s="41" t="s">
        <v>28</v>
      </c>
      <c r="B5" s="41"/>
      <c r="C5" s="41"/>
      <c r="D5" s="41"/>
    </row>
    <row r="6" spans="1:4">
      <c r="A6" s="41"/>
      <c r="B6" s="41"/>
      <c r="C6" s="41"/>
      <c r="D6" s="41"/>
    </row>
    <row r="7" spans="1:4">
      <c r="A7" s="3" t="s">
        <v>19</v>
      </c>
      <c r="B7" s="3"/>
      <c r="C7" s="41"/>
      <c r="D7" s="41"/>
    </row>
    <row r="8" spans="1:4">
      <c r="A8" s="3" t="s">
        <v>31</v>
      </c>
      <c r="B8" s="3"/>
      <c r="C8" s="41"/>
      <c r="D8" s="41" t="s">
        <v>0</v>
      </c>
    </row>
    <row r="9" spans="1:4" ht="45.75" customHeight="1">
      <c r="A9" s="1" t="s">
        <v>1</v>
      </c>
      <c r="B9" s="1" t="s">
        <v>43</v>
      </c>
      <c r="C9" s="1" t="s">
        <v>55</v>
      </c>
      <c r="D9" s="1" t="s">
        <v>2</v>
      </c>
    </row>
    <row r="10" spans="1:4">
      <c r="A10" s="23" t="s">
        <v>33</v>
      </c>
      <c r="B10" s="24">
        <f>B11</f>
        <v>351710</v>
      </c>
      <c r="C10" s="24">
        <f t="shared" ref="C10" si="0">C11</f>
        <v>216156.75999999998</v>
      </c>
      <c r="D10" s="48">
        <f>C10/B10*100</f>
        <v>61.458804128401233</v>
      </c>
    </row>
    <row r="11" spans="1:4">
      <c r="A11" s="23" t="s">
        <v>3</v>
      </c>
      <c r="B11" s="24">
        <f>B12+B15+B34+B35</f>
        <v>351710</v>
      </c>
      <c r="C11" s="24">
        <f t="shared" ref="C11" si="1">C12+C15+C34+C35</f>
        <v>216156.75999999998</v>
      </c>
      <c r="D11" s="48">
        <f t="shared" ref="D11:D35" si="2">C11/B11*100</f>
        <v>61.458804128401233</v>
      </c>
    </row>
    <row r="12" spans="1:4">
      <c r="A12" s="23" t="s">
        <v>4</v>
      </c>
      <c r="B12" s="23">
        <f>B13</f>
        <v>15000</v>
      </c>
      <c r="C12" s="23">
        <f t="shared" ref="C12" si="3">C13</f>
        <v>12687</v>
      </c>
      <c r="D12" s="48">
        <f t="shared" si="2"/>
        <v>84.58</v>
      </c>
    </row>
    <row r="13" spans="1:4" ht="21" customHeight="1">
      <c r="A13" s="23" t="s">
        <v>5</v>
      </c>
      <c r="B13" s="23">
        <f t="shared" ref="B13:B14" si="4">B107</f>
        <v>15000</v>
      </c>
      <c r="C13" s="23">
        <f>C107</f>
        <v>12687</v>
      </c>
      <c r="D13" s="48">
        <f t="shared" si="2"/>
        <v>84.58</v>
      </c>
    </row>
    <row r="14" spans="1:4" ht="36.75">
      <c r="A14" s="21" t="s">
        <v>26</v>
      </c>
      <c r="B14" s="23">
        <f t="shared" si="4"/>
        <v>15000</v>
      </c>
      <c r="C14" s="23">
        <f>C108</f>
        <v>12687</v>
      </c>
      <c r="D14" s="48">
        <f t="shared" si="2"/>
        <v>84.58</v>
      </c>
    </row>
    <row r="15" spans="1:4" ht="31.5" customHeight="1">
      <c r="A15" s="31" t="s">
        <v>6</v>
      </c>
      <c r="B15" s="24">
        <f>B96+B109</f>
        <v>259630</v>
      </c>
      <c r="C15" s="24">
        <f t="shared" ref="C15" si="5">C96+C109</f>
        <v>143762.96</v>
      </c>
      <c r="D15" s="48">
        <f t="shared" si="2"/>
        <v>55.372245118052611</v>
      </c>
    </row>
    <row r="16" spans="1:4">
      <c r="A16" s="28" t="s">
        <v>7</v>
      </c>
      <c r="B16" s="24">
        <f>B110</f>
        <v>6000</v>
      </c>
      <c r="C16" s="24">
        <f t="shared" ref="C16:C17" si="6">C110</f>
        <v>734.23</v>
      </c>
      <c r="D16" s="48">
        <f t="shared" si="2"/>
        <v>12.237166666666667</v>
      </c>
    </row>
    <row r="17" spans="1:4">
      <c r="A17" s="21" t="s">
        <v>8</v>
      </c>
      <c r="B17" s="24">
        <f>B111</f>
        <v>8000</v>
      </c>
      <c r="C17" s="24">
        <f t="shared" si="6"/>
        <v>1976.78</v>
      </c>
      <c r="D17" s="48">
        <f t="shared" si="2"/>
        <v>24.70975</v>
      </c>
    </row>
    <row r="18" spans="1:4">
      <c r="A18" s="28" t="s">
        <v>9</v>
      </c>
      <c r="B18" s="24">
        <f t="shared" ref="B18:C19" si="7">B97+B112</f>
        <v>128000</v>
      </c>
      <c r="C18" s="24">
        <f t="shared" si="7"/>
        <v>78279.17</v>
      </c>
      <c r="D18" s="48">
        <f t="shared" si="2"/>
        <v>61.155601562499996</v>
      </c>
    </row>
    <row r="19" spans="1:4">
      <c r="A19" s="28" t="s">
        <v>10</v>
      </c>
      <c r="B19" s="24">
        <f t="shared" si="7"/>
        <v>21000</v>
      </c>
      <c r="C19" s="24">
        <f t="shared" si="7"/>
        <v>15082.27</v>
      </c>
      <c r="D19" s="48">
        <f t="shared" si="2"/>
        <v>71.820333333333338</v>
      </c>
    </row>
    <row r="20" spans="1:4">
      <c r="A20" s="26" t="s">
        <v>11</v>
      </c>
      <c r="B20" s="24">
        <f>B114</f>
        <v>7000</v>
      </c>
      <c r="C20" s="24">
        <f>C114</f>
        <v>5552.94</v>
      </c>
      <c r="D20" s="48">
        <f t="shared" si="2"/>
        <v>79.327714285714279</v>
      </c>
    </row>
    <row r="21" spans="1:4">
      <c r="A21" s="21" t="s">
        <v>12</v>
      </c>
      <c r="B21" s="24">
        <f>B115+B99</f>
        <v>19060</v>
      </c>
      <c r="C21" s="24">
        <f>C115+C99</f>
        <v>10404.030000000001</v>
      </c>
      <c r="D21" s="48">
        <f t="shared" si="2"/>
        <v>54.585676810073458</v>
      </c>
    </row>
    <row r="22" spans="1:4">
      <c r="A22" s="21" t="s">
        <v>42</v>
      </c>
      <c r="B22" s="24">
        <f t="shared" ref="B22" si="8">B100+B116</f>
        <v>49070</v>
      </c>
      <c r="C22" s="24">
        <f>C100+C116</f>
        <v>25230.95</v>
      </c>
      <c r="D22" s="48">
        <f t="shared" si="2"/>
        <v>51.418280008151619</v>
      </c>
    </row>
    <row r="23" spans="1:4">
      <c r="A23" s="34" t="s">
        <v>13</v>
      </c>
      <c r="B23" s="24">
        <f>B101+B117</f>
        <v>238130</v>
      </c>
      <c r="C23" s="24">
        <f t="shared" ref="C23" si="9">C101+C117</f>
        <v>137260.37</v>
      </c>
      <c r="D23" s="48">
        <f t="shared" si="2"/>
        <v>57.640939822785874</v>
      </c>
    </row>
    <row r="24" spans="1:4">
      <c r="A24" s="21" t="s">
        <v>47</v>
      </c>
      <c r="B24" s="1">
        <f t="shared" ref="B24:C25" si="10">B118</f>
        <v>6000</v>
      </c>
      <c r="C24" s="1">
        <f t="shared" si="10"/>
        <v>499.8</v>
      </c>
      <c r="D24" s="48">
        <f t="shared" si="2"/>
        <v>8.33</v>
      </c>
    </row>
    <row r="25" spans="1:4">
      <c r="A25" s="21" t="s">
        <v>48</v>
      </c>
      <c r="B25" s="1">
        <f t="shared" si="10"/>
        <v>6000</v>
      </c>
      <c r="C25" s="1">
        <f t="shared" si="10"/>
        <v>1217.79</v>
      </c>
      <c r="D25" s="48">
        <f t="shared" si="2"/>
        <v>20.296500000000002</v>
      </c>
    </row>
    <row r="26" spans="1:4">
      <c r="A26" s="34" t="s">
        <v>46</v>
      </c>
      <c r="B26" s="34">
        <f>B24+B25</f>
        <v>12000</v>
      </c>
      <c r="C26" s="34">
        <f t="shared" ref="C26" si="11">C24+C25</f>
        <v>1717.59</v>
      </c>
      <c r="D26" s="48">
        <f t="shared" si="2"/>
        <v>14.31325</v>
      </c>
    </row>
    <row r="27" spans="1:4">
      <c r="A27" s="21" t="s">
        <v>35</v>
      </c>
      <c r="B27" s="24">
        <f>B121</f>
        <v>0</v>
      </c>
      <c r="C27" s="24">
        <f>C121</f>
        <v>0</v>
      </c>
      <c r="D27" s="48">
        <v>0</v>
      </c>
    </row>
    <row r="28" spans="1:4">
      <c r="A28" s="21" t="s">
        <v>14</v>
      </c>
      <c r="B28" s="24">
        <f t="shared" ref="B28:C35" si="12">B122</f>
        <v>100</v>
      </c>
      <c r="C28" s="24">
        <f t="shared" si="12"/>
        <v>54</v>
      </c>
      <c r="D28" s="48">
        <f t="shared" si="2"/>
        <v>54</v>
      </c>
    </row>
    <row r="29" spans="1:4">
      <c r="A29" s="34" t="s">
        <v>15</v>
      </c>
      <c r="B29" s="24">
        <f t="shared" si="12"/>
        <v>100</v>
      </c>
      <c r="C29" s="24">
        <f t="shared" si="12"/>
        <v>54</v>
      </c>
      <c r="D29" s="48">
        <f t="shared" si="2"/>
        <v>54</v>
      </c>
    </row>
    <row r="30" spans="1:4">
      <c r="A30" s="34" t="s">
        <v>29</v>
      </c>
      <c r="B30" s="24">
        <f t="shared" si="12"/>
        <v>3400</v>
      </c>
      <c r="C30" s="24">
        <f t="shared" si="12"/>
        <v>1256</v>
      </c>
      <c r="D30" s="48">
        <f t="shared" si="2"/>
        <v>36.941176470588232</v>
      </c>
    </row>
    <row r="31" spans="1:4">
      <c r="A31" s="34" t="s">
        <v>16</v>
      </c>
      <c r="B31" s="24">
        <f t="shared" si="12"/>
        <v>1000</v>
      </c>
      <c r="C31" s="24">
        <f t="shared" si="12"/>
        <v>0</v>
      </c>
      <c r="D31" s="48">
        <f t="shared" si="2"/>
        <v>0</v>
      </c>
    </row>
    <row r="32" spans="1:4">
      <c r="A32" s="34" t="s">
        <v>32</v>
      </c>
      <c r="B32" s="24">
        <f t="shared" si="12"/>
        <v>3500</v>
      </c>
      <c r="C32" s="24">
        <f t="shared" si="12"/>
        <v>2080</v>
      </c>
      <c r="D32" s="48">
        <f t="shared" si="2"/>
        <v>59.428571428571431</v>
      </c>
    </row>
    <row r="33" spans="1:4">
      <c r="A33" s="34" t="s">
        <v>39</v>
      </c>
      <c r="B33" s="24">
        <f t="shared" si="12"/>
        <v>1500</v>
      </c>
      <c r="C33" s="24">
        <f t="shared" si="12"/>
        <v>1395</v>
      </c>
      <c r="D33" s="48">
        <f t="shared" si="2"/>
        <v>93</v>
      </c>
    </row>
    <row r="34" spans="1:4" ht="24.75">
      <c r="A34" s="31" t="s">
        <v>36</v>
      </c>
      <c r="B34" s="24">
        <f t="shared" si="12"/>
        <v>34500</v>
      </c>
      <c r="C34" s="24">
        <f t="shared" si="12"/>
        <v>22045.8</v>
      </c>
      <c r="D34" s="48">
        <f t="shared" si="2"/>
        <v>63.900869565217391</v>
      </c>
    </row>
    <row r="35" spans="1:4">
      <c r="A35" s="31" t="s">
        <v>37</v>
      </c>
      <c r="B35" s="24">
        <f t="shared" si="12"/>
        <v>42580</v>
      </c>
      <c r="C35" s="24">
        <f t="shared" si="12"/>
        <v>37661</v>
      </c>
      <c r="D35" s="48">
        <f t="shared" si="2"/>
        <v>88.447627994363557</v>
      </c>
    </row>
    <row r="36" spans="1:4" ht="31.5" customHeight="1">
      <c r="A36" s="49" t="s">
        <v>38</v>
      </c>
      <c r="B36" s="49"/>
      <c r="C36" s="23">
        <v>0</v>
      </c>
      <c r="D36" s="48"/>
    </row>
    <row r="37" spans="1:4">
      <c r="A37" s="15"/>
      <c r="B37" s="15"/>
      <c r="C37" s="14"/>
      <c r="D37" s="5"/>
    </row>
    <row r="38" spans="1:4">
      <c r="A38" s="15"/>
      <c r="B38" s="15"/>
      <c r="C38" s="14"/>
      <c r="D38" s="5"/>
    </row>
    <row r="39" spans="1:4">
      <c r="A39" s="15"/>
      <c r="B39" s="15"/>
      <c r="C39" s="14"/>
      <c r="D39" s="5"/>
    </row>
    <row r="40" spans="1:4">
      <c r="A40" s="15"/>
      <c r="B40" s="15"/>
      <c r="C40" s="14"/>
      <c r="D40" s="5"/>
    </row>
    <row r="41" spans="1:4">
      <c r="A41" s="15"/>
      <c r="B41" s="15"/>
      <c r="C41" s="14"/>
      <c r="D41" s="5"/>
    </row>
    <row r="42" spans="1:4">
      <c r="A42" s="15"/>
      <c r="B42" s="15"/>
      <c r="C42" s="14"/>
      <c r="D42" s="5"/>
    </row>
    <row r="43" spans="1:4">
      <c r="A43" s="15"/>
      <c r="B43" s="15"/>
      <c r="C43" s="14"/>
      <c r="D43" s="5"/>
    </row>
    <row r="44" spans="1:4">
      <c r="A44" s="15"/>
      <c r="B44" s="15"/>
      <c r="C44" s="14"/>
      <c r="D44" s="5"/>
    </row>
    <row r="45" spans="1:4">
      <c r="A45" s="15"/>
      <c r="B45" s="15"/>
      <c r="C45" s="14"/>
      <c r="D45" s="5"/>
    </row>
    <row r="46" spans="1:4">
      <c r="A46" s="15"/>
      <c r="B46" s="15"/>
      <c r="C46" s="14"/>
      <c r="D46" s="5"/>
    </row>
    <row r="47" spans="1:4">
      <c r="A47" s="15"/>
      <c r="B47" s="15"/>
      <c r="C47" s="14"/>
      <c r="D47" s="5"/>
    </row>
    <row r="48" spans="1:4">
      <c r="A48" s="15"/>
      <c r="B48" s="15"/>
      <c r="C48" s="14"/>
      <c r="D48" s="5"/>
    </row>
    <row r="49" spans="1:4">
      <c r="A49" s="15"/>
      <c r="B49" s="15"/>
      <c r="C49" s="14"/>
      <c r="D49" s="5"/>
    </row>
    <row r="50" spans="1:4">
      <c r="A50" s="3" t="s">
        <v>19</v>
      </c>
      <c r="B50" s="3"/>
      <c r="C50" s="4"/>
      <c r="D50" s="5"/>
    </row>
    <row r="51" spans="1:4">
      <c r="A51" s="3"/>
      <c r="B51" s="3"/>
      <c r="C51" s="4"/>
      <c r="D51" s="5"/>
    </row>
    <row r="52" spans="1:4">
      <c r="A52" s="2" t="s">
        <v>27</v>
      </c>
      <c r="B52" s="2"/>
      <c r="C52" s="3"/>
      <c r="D52" s="5"/>
    </row>
    <row r="53" spans="1:4">
      <c r="A53" s="2"/>
      <c r="B53" s="2"/>
      <c r="C53" s="3"/>
      <c r="D53" s="5"/>
    </row>
    <row r="54" spans="1:4">
      <c r="A54" s="2" t="s">
        <v>17</v>
      </c>
      <c r="B54" s="2"/>
      <c r="C54" s="3"/>
      <c r="D54" s="5"/>
    </row>
    <row r="55" spans="1:4">
      <c r="A55" s="2" t="s">
        <v>49</v>
      </c>
      <c r="B55" s="2"/>
      <c r="C55" s="6">
        <v>0</v>
      </c>
      <c r="D55" s="5" t="s">
        <v>0</v>
      </c>
    </row>
    <row r="56" spans="1:4" ht="36.75">
      <c r="A56" s="1" t="s">
        <v>1</v>
      </c>
      <c r="B56" s="1" t="s">
        <v>43</v>
      </c>
      <c r="C56" s="1" t="s">
        <v>56</v>
      </c>
      <c r="D56" s="16" t="s">
        <v>2</v>
      </c>
    </row>
    <row r="57" spans="1:4" ht="45.75" customHeight="1">
      <c r="A57" s="17" t="s">
        <v>44</v>
      </c>
      <c r="B57" s="17" t="s">
        <v>52</v>
      </c>
      <c r="C57" s="31">
        <v>3840</v>
      </c>
      <c r="D57" s="36">
        <f>C57/B57*100</f>
        <v>38.4</v>
      </c>
    </row>
    <row r="58" spans="1:4">
      <c r="A58" s="7" t="s">
        <v>18</v>
      </c>
      <c r="B58" s="7" t="s">
        <v>52</v>
      </c>
      <c r="C58" s="31">
        <v>3840</v>
      </c>
      <c r="D58" s="36">
        <f>C58/B58*100</f>
        <v>38.4</v>
      </c>
    </row>
    <row r="59" spans="1:4">
      <c r="A59" s="9"/>
      <c r="B59" s="9"/>
      <c r="C59" s="9"/>
      <c r="D59" s="50"/>
    </row>
    <row r="60" spans="1:4">
      <c r="A60" s="9" t="s">
        <v>19</v>
      </c>
      <c r="B60" s="9"/>
      <c r="C60" s="9"/>
      <c r="D60" s="10" t="s">
        <v>0</v>
      </c>
    </row>
    <row r="61" spans="1:4" ht="36.75">
      <c r="A61" s="1" t="s">
        <v>20</v>
      </c>
      <c r="B61" s="1" t="s">
        <v>43</v>
      </c>
      <c r="C61" s="1" t="s">
        <v>55</v>
      </c>
      <c r="D61" s="16" t="s">
        <v>2</v>
      </c>
    </row>
    <row r="62" spans="1:4" ht="24.75">
      <c r="A62" s="1" t="s">
        <v>30</v>
      </c>
      <c r="B62" s="1"/>
      <c r="C62" s="1"/>
      <c r="D62" s="16"/>
    </row>
    <row r="63" spans="1:4">
      <c r="A63" s="16" t="s">
        <v>6</v>
      </c>
      <c r="B63" s="18">
        <f>B68+B70+B72+B71</f>
        <v>10000</v>
      </c>
      <c r="C63" s="18">
        <f t="shared" ref="C63" si="13">C68+C70+C72+C71</f>
        <v>152</v>
      </c>
      <c r="D63" s="19">
        <f>C63/B63*100</f>
        <v>1.52</v>
      </c>
    </row>
    <row r="64" spans="1:4">
      <c r="A64" s="18" t="s">
        <v>7</v>
      </c>
      <c r="B64" s="18"/>
      <c r="C64" s="48"/>
      <c r="D64" s="19"/>
    </row>
    <row r="65" spans="1:10">
      <c r="A65" s="1" t="s">
        <v>8</v>
      </c>
      <c r="B65" s="1"/>
      <c r="C65" s="51"/>
      <c r="D65" s="19"/>
    </row>
    <row r="66" spans="1:10">
      <c r="A66" s="1" t="s">
        <v>12</v>
      </c>
      <c r="B66" s="1">
        <v>1000</v>
      </c>
      <c r="C66" s="51"/>
      <c r="D66" s="19">
        <f t="shared" ref="D66:D70" si="14">C66/B66*100</f>
        <v>0</v>
      </c>
    </row>
    <row r="67" spans="1:10" ht="24.75">
      <c r="A67" s="1" t="s">
        <v>45</v>
      </c>
      <c r="B67" s="1">
        <v>2000</v>
      </c>
      <c r="C67" s="51"/>
      <c r="D67" s="19">
        <f t="shared" si="14"/>
        <v>0</v>
      </c>
    </row>
    <row r="68" spans="1:10">
      <c r="A68" s="18" t="s">
        <v>13</v>
      </c>
      <c r="B68" s="18">
        <f>SUM(B64:B67)</f>
        <v>3000</v>
      </c>
      <c r="C68" s="18">
        <f t="shared" ref="C68" si="15">SUM(C64:C67)</f>
        <v>0</v>
      </c>
      <c r="D68" s="19">
        <f t="shared" si="14"/>
        <v>0</v>
      </c>
    </row>
    <row r="69" spans="1:10">
      <c r="A69" s="18" t="s">
        <v>14</v>
      </c>
      <c r="B69" s="18">
        <v>7000</v>
      </c>
      <c r="C69" s="18">
        <v>152</v>
      </c>
      <c r="D69" s="19">
        <f t="shared" si="14"/>
        <v>2.1714285714285713</v>
      </c>
    </row>
    <row r="70" spans="1:10">
      <c r="A70" s="18" t="s">
        <v>15</v>
      </c>
      <c r="B70" s="18">
        <f>B69</f>
        <v>7000</v>
      </c>
      <c r="C70" s="18">
        <f>C69</f>
        <v>152</v>
      </c>
      <c r="D70" s="19">
        <f t="shared" si="14"/>
        <v>2.1714285714285713</v>
      </c>
    </row>
    <row r="71" spans="1:10">
      <c r="A71" s="18" t="s">
        <v>16</v>
      </c>
      <c r="B71" s="18"/>
      <c r="C71" s="18"/>
      <c r="D71" s="19"/>
    </row>
    <row r="72" spans="1:10">
      <c r="A72" s="18" t="s">
        <v>39</v>
      </c>
      <c r="B72" s="18"/>
      <c r="C72" s="38"/>
      <c r="D72" s="19"/>
    </row>
    <row r="73" spans="1:10">
      <c r="A73" s="25" t="s">
        <v>21</v>
      </c>
      <c r="B73" s="25"/>
      <c r="C73" s="18"/>
      <c r="D73" s="19"/>
    </row>
    <row r="74" spans="1:10">
      <c r="A74" s="2"/>
      <c r="B74" s="2"/>
      <c r="C74" s="11"/>
      <c r="D74" s="5"/>
    </row>
    <row r="75" spans="1:10">
      <c r="A75" s="2"/>
      <c r="B75" s="2"/>
      <c r="C75" s="11"/>
      <c r="D75" s="5"/>
    </row>
    <row r="76" spans="1:10">
      <c r="A76" s="12" t="s">
        <v>53</v>
      </c>
      <c r="B76" s="12" t="s">
        <v>57</v>
      </c>
      <c r="C76" s="9" t="s">
        <v>0</v>
      </c>
      <c r="D76" s="52"/>
    </row>
    <row r="77" spans="1:10">
      <c r="A77" s="9"/>
      <c r="B77" s="9"/>
      <c r="C77" s="9"/>
      <c r="D77" s="52"/>
    </row>
    <row r="78" spans="1:10">
      <c r="A78" s="8"/>
      <c r="B78" s="8"/>
      <c r="C78" s="8"/>
    </row>
    <row r="79" spans="1:10">
      <c r="A79" s="13" t="s">
        <v>22</v>
      </c>
      <c r="B79" s="13"/>
      <c r="C79" s="57" t="s">
        <v>40</v>
      </c>
      <c r="D79" s="57"/>
      <c r="E79" s="57"/>
    </row>
    <row r="80" spans="1:10">
      <c r="A80" s="40" t="s">
        <v>50</v>
      </c>
      <c r="B80" s="40"/>
      <c r="C80" s="58" t="s">
        <v>41</v>
      </c>
      <c r="D80" s="58"/>
      <c r="E80" s="37"/>
      <c r="F80" s="39"/>
      <c r="J80" s="13"/>
    </row>
    <row r="81" spans="1:10">
      <c r="C81" s="39"/>
      <c r="D81" s="39"/>
      <c r="E81" s="39"/>
      <c r="F81" s="39"/>
      <c r="J81" s="42"/>
    </row>
    <row r="82" spans="1:10">
      <c r="C82" s="39"/>
      <c r="D82" s="39"/>
      <c r="E82" s="39"/>
      <c r="F82" s="39"/>
      <c r="J82" s="42"/>
    </row>
    <row r="83" spans="1:10">
      <c r="C83" s="39"/>
      <c r="D83" s="39"/>
      <c r="E83" s="39"/>
      <c r="F83" s="39"/>
      <c r="J83" s="42"/>
    </row>
    <row r="84" spans="1:10">
      <c r="C84" s="39"/>
      <c r="D84" s="39"/>
      <c r="E84" s="39"/>
      <c r="F84" s="39"/>
      <c r="J84" s="42"/>
    </row>
    <row r="85" spans="1:10">
      <c r="A85" s="43"/>
      <c r="B85" s="43"/>
      <c r="C85" s="54"/>
      <c r="D85" s="54"/>
      <c r="E85" s="54"/>
      <c r="F85" s="54"/>
      <c r="J85" s="42"/>
    </row>
    <row r="86" spans="1:10">
      <c r="D86" s="8"/>
      <c r="E86" s="55"/>
      <c r="F86" s="55"/>
      <c r="G86" s="55"/>
      <c r="J86" s="42"/>
    </row>
    <row r="87" spans="1:10">
      <c r="D87" s="8"/>
      <c r="E87" s="43"/>
      <c r="F87" s="43"/>
      <c r="G87" s="43"/>
      <c r="J87" s="42"/>
    </row>
    <row r="88" spans="1:10">
      <c r="A88" s="41" t="s">
        <v>28</v>
      </c>
      <c r="B88" s="41"/>
      <c r="C88" s="41"/>
      <c r="D88" s="41"/>
    </row>
    <row r="89" spans="1:10">
      <c r="A89" s="3" t="s">
        <v>19</v>
      </c>
      <c r="B89" s="3"/>
      <c r="C89" s="41"/>
      <c r="D89" s="41"/>
    </row>
    <row r="90" spans="1:10">
      <c r="A90" s="3"/>
      <c r="B90" s="3"/>
      <c r="C90" s="41"/>
      <c r="D90" s="41"/>
    </row>
    <row r="91" spans="1:10">
      <c r="A91" s="3"/>
      <c r="B91" s="3"/>
      <c r="C91" s="41"/>
      <c r="D91" s="41"/>
    </row>
    <row r="92" spans="1:10">
      <c r="A92" s="3"/>
      <c r="B92" s="3"/>
      <c r="C92" s="41"/>
      <c r="D92" s="41" t="s">
        <v>0</v>
      </c>
    </row>
    <row r="93" spans="1:10" ht="36.75">
      <c r="A93" s="1" t="s">
        <v>1</v>
      </c>
      <c r="B93" s="1" t="s">
        <v>43</v>
      </c>
      <c r="C93" s="1" t="s">
        <v>55</v>
      </c>
      <c r="D93" s="16" t="s">
        <v>2</v>
      </c>
    </row>
    <row r="94" spans="1:10" ht="25.5">
      <c r="A94" s="22" t="s">
        <v>51</v>
      </c>
      <c r="B94" s="35">
        <f>B95</f>
        <v>21000</v>
      </c>
      <c r="C94" s="35">
        <f>C95</f>
        <v>11800</v>
      </c>
      <c r="D94" s="35">
        <f>D95</f>
        <v>56.19047619047619</v>
      </c>
    </row>
    <row r="95" spans="1:10">
      <c r="A95" s="23" t="s">
        <v>3</v>
      </c>
      <c r="B95" s="24">
        <f>B96</f>
        <v>21000</v>
      </c>
      <c r="C95" s="24">
        <f t="shared" ref="C95" si="16">C96</f>
        <v>11800</v>
      </c>
      <c r="D95" s="24">
        <f t="shared" ref="D95" si="17">D96</f>
        <v>56.19047619047619</v>
      </c>
    </row>
    <row r="96" spans="1:10">
      <c r="A96" s="31" t="s">
        <v>6</v>
      </c>
      <c r="B96" s="27">
        <f>B101</f>
        <v>21000</v>
      </c>
      <c r="C96" s="27">
        <f t="shared" ref="C96:D96" si="18">C101</f>
        <v>11800</v>
      </c>
      <c r="D96" s="27">
        <f t="shared" si="18"/>
        <v>56.19047619047619</v>
      </c>
    </row>
    <row r="97" spans="1:4">
      <c r="A97" s="28" t="s">
        <v>9</v>
      </c>
      <c r="B97" s="28">
        <v>10000</v>
      </c>
      <c r="C97" s="33">
        <v>10000</v>
      </c>
      <c r="D97" s="19">
        <f>C97/B97*100</f>
        <v>100</v>
      </c>
    </row>
    <row r="98" spans="1:4">
      <c r="A98" s="28" t="s">
        <v>10</v>
      </c>
      <c r="B98" s="28">
        <v>3000</v>
      </c>
      <c r="C98" s="33">
        <v>1450</v>
      </c>
      <c r="D98" s="19">
        <f t="shared" ref="D98:D101" si="19">C98/B98*100</f>
        <v>48.333333333333336</v>
      </c>
    </row>
    <row r="99" spans="1:4">
      <c r="A99" s="21" t="s">
        <v>12</v>
      </c>
      <c r="B99" s="21">
        <v>2000</v>
      </c>
      <c r="C99" s="33">
        <v>350</v>
      </c>
      <c r="D99" s="19">
        <f t="shared" si="19"/>
        <v>17.5</v>
      </c>
    </row>
    <row r="100" spans="1:4">
      <c r="A100" s="21" t="s">
        <v>42</v>
      </c>
      <c r="B100" s="21">
        <v>6000</v>
      </c>
      <c r="C100" s="33">
        <v>0</v>
      </c>
      <c r="D100" s="19">
        <f t="shared" si="19"/>
        <v>0</v>
      </c>
    </row>
    <row r="101" spans="1:4">
      <c r="A101" s="34" t="s">
        <v>13</v>
      </c>
      <c r="B101" s="34">
        <f>SUM(B97:B100)</f>
        <v>21000</v>
      </c>
      <c r="C101" s="27">
        <f>SUM(C97:C100)</f>
        <v>11800</v>
      </c>
      <c r="D101" s="19">
        <f t="shared" si="19"/>
        <v>56.19047619047619</v>
      </c>
    </row>
    <row r="102" spans="1:4">
      <c r="A102" s="34"/>
      <c r="B102" s="34"/>
      <c r="C102" s="27"/>
      <c r="D102" s="19"/>
    </row>
    <row r="103" spans="1:4">
      <c r="A103" s="34"/>
      <c r="B103" s="34"/>
      <c r="C103" s="27"/>
      <c r="D103" s="19"/>
    </row>
    <row r="104" spans="1:4" ht="36.75">
      <c r="A104" s="1" t="s">
        <v>1</v>
      </c>
      <c r="B104" s="1" t="s">
        <v>43</v>
      </c>
      <c r="C104" s="1" t="s">
        <v>55</v>
      </c>
      <c r="D104" s="16" t="s">
        <v>2</v>
      </c>
    </row>
    <row r="105" spans="1:4" ht="25.5">
      <c r="A105" s="22" t="s">
        <v>34</v>
      </c>
      <c r="B105" s="35">
        <f>B106</f>
        <v>330710</v>
      </c>
      <c r="C105" s="35">
        <f t="shared" ref="C105" si="20">C106</f>
        <v>204356.75999999998</v>
      </c>
      <c r="D105" s="19">
        <f>C105/B105*100</f>
        <v>61.793341598379236</v>
      </c>
    </row>
    <row r="106" spans="1:4">
      <c r="A106" s="23" t="s">
        <v>3</v>
      </c>
      <c r="B106" s="24">
        <f>B107+B109+B128+B129</f>
        <v>330710</v>
      </c>
      <c r="C106" s="24">
        <f t="shared" ref="C106" si="21">C107+C109+C128+C129</f>
        <v>204356.75999999998</v>
      </c>
      <c r="D106" s="19">
        <f t="shared" ref="D106:D129" si="22">C106/B106*100</f>
        <v>61.793341598379236</v>
      </c>
    </row>
    <row r="107" spans="1:4">
      <c r="A107" s="23" t="s">
        <v>4</v>
      </c>
      <c r="B107" s="23">
        <f>B108</f>
        <v>15000</v>
      </c>
      <c r="C107" s="23">
        <f t="shared" ref="C107" si="23">C108</f>
        <v>12687</v>
      </c>
      <c r="D107" s="19">
        <f t="shared" si="22"/>
        <v>84.58</v>
      </c>
    </row>
    <row r="108" spans="1:4" ht="36.75">
      <c r="A108" s="21" t="s">
        <v>26</v>
      </c>
      <c r="B108" s="21">
        <v>15000</v>
      </c>
      <c r="C108" s="29">
        <v>12687</v>
      </c>
      <c r="D108" s="19">
        <f t="shared" si="22"/>
        <v>84.58</v>
      </c>
    </row>
    <row r="109" spans="1:4">
      <c r="A109" s="31" t="s">
        <v>6</v>
      </c>
      <c r="B109" s="27">
        <f>B117+B123+B124+B126+B127+B120+B125</f>
        <v>238630</v>
      </c>
      <c r="C109" s="27">
        <f t="shared" ref="C109" si="24">C117+C123+C124+C126+C127+C120+C125</f>
        <v>131962.96</v>
      </c>
      <c r="D109" s="19">
        <f t="shared" si="22"/>
        <v>55.300238863512554</v>
      </c>
    </row>
    <row r="110" spans="1:4">
      <c r="A110" s="28" t="s">
        <v>7</v>
      </c>
      <c r="B110" s="28">
        <v>6000</v>
      </c>
      <c r="C110" s="32">
        <v>734.23</v>
      </c>
      <c r="D110" s="19">
        <f t="shared" si="22"/>
        <v>12.237166666666667</v>
      </c>
    </row>
    <row r="111" spans="1:4">
      <c r="A111" s="21" t="s">
        <v>8</v>
      </c>
      <c r="B111" s="21">
        <v>8000</v>
      </c>
      <c r="C111" s="33">
        <v>1976.78</v>
      </c>
      <c r="D111" s="19">
        <f t="shared" si="22"/>
        <v>24.70975</v>
      </c>
    </row>
    <row r="112" spans="1:4">
      <c r="A112" s="28" t="s">
        <v>9</v>
      </c>
      <c r="B112" s="28">
        <v>118000</v>
      </c>
      <c r="C112" s="33">
        <v>68279.17</v>
      </c>
      <c r="D112" s="19">
        <f t="shared" si="22"/>
        <v>57.863703389830512</v>
      </c>
    </row>
    <row r="113" spans="1:4">
      <c r="A113" s="28" t="s">
        <v>10</v>
      </c>
      <c r="B113" s="28">
        <v>18000</v>
      </c>
      <c r="C113" s="33">
        <v>13632.27</v>
      </c>
      <c r="D113" s="19">
        <f t="shared" si="22"/>
        <v>75.734833333333341</v>
      </c>
    </row>
    <row r="114" spans="1:4">
      <c r="A114" s="26" t="s">
        <v>11</v>
      </c>
      <c r="B114" s="26">
        <v>7000</v>
      </c>
      <c r="C114" s="33">
        <v>5552.94</v>
      </c>
      <c r="D114" s="19">
        <f t="shared" si="22"/>
        <v>79.327714285714279</v>
      </c>
    </row>
    <row r="115" spans="1:4">
      <c r="A115" s="21" t="s">
        <v>12</v>
      </c>
      <c r="B115" s="21">
        <v>17060</v>
      </c>
      <c r="C115" s="33">
        <v>10054.030000000001</v>
      </c>
      <c r="D115" s="19">
        <f t="shared" si="22"/>
        <v>58.933352872215714</v>
      </c>
    </row>
    <row r="116" spans="1:4">
      <c r="A116" s="21" t="s">
        <v>42</v>
      </c>
      <c r="B116" s="21">
        <v>43070</v>
      </c>
      <c r="C116" s="33">
        <v>25230.95</v>
      </c>
      <c r="D116" s="19">
        <f t="shared" si="22"/>
        <v>58.581263060134667</v>
      </c>
    </row>
    <row r="117" spans="1:4">
      <c r="A117" s="34" t="s">
        <v>13</v>
      </c>
      <c r="B117" s="34">
        <f>SUM(B110:B116)</f>
        <v>217130</v>
      </c>
      <c r="C117" s="27">
        <f>SUM(C110:C116)</f>
        <v>125460.37</v>
      </c>
      <c r="D117" s="19">
        <f t="shared" si="22"/>
        <v>57.781223230322844</v>
      </c>
    </row>
    <row r="118" spans="1:4">
      <c r="A118" s="21" t="s">
        <v>47</v>
      </c>
      <c r="B118" s="21">
        <v>6000</v>
      </c>
      <c r="C118" s="20">
        <v>499.8</v>
      </c>
      <c r="D118" s="19">
        <f t="shared" si="22"/>
        <v>8.33</v>
      </c>
    </row>
    <row r="119" spans="1:4">
      <c r="A119" s="21" t="s">
        <v>48</v>
      </c>
      <c r="B119" s="21">
        <v>6000</v>
      </c>
      <c r="C119" s="20">
        <v>1217.79</v>
      </c>
      <c r="D119" s="19">
        <f t="shared" si="22"/>
        <v>20.296500000000002</v>
      </c>
    </row>
    <row r="120" spans="1:4">
      <c r="A120" s="34" t="s">
        <v>46</v>
      </c>
      <c r="B120" s="34">
        <f>B119+B118</f>
        <v>12000</v>
      </c>
      <c r="C120" s="34">
        <f>C119+C118</f>
        <v>1717.59</v>
      </c>
      <c r="D120" s="19">
        <f t="shared" si="22"/>
        <v>14.31325</v>
      </c>
    </row>
    <row r="121" spans="1:4">
      <c r="A121" s="21" t="s">
        <v>35</v>
      </c>
      <c r="B121" s="21">
        <v>0</v>
      </c>
      <c r="C121" s="27">
        <v>0</v>
      </c>
      <c r="D121" s="19">
        <v>0</v>
      </c>
    </row>
    <row r="122" spans="1:4">
      <c r="A122" s="21" t="s">
        <v>14</v>
      </c>
      <c r="B122" s="21">
        <v>100</v>
      </c>
      <c r="C122" s="32">
        <v>54</v>
      </c>
      <c r="D122" s="19">
        <f t="shared" si="22"/>
        <v>54</v>
      </c>
    </row>
    <row r="123" spans="1:4">
      <c r="A123" s="34" t="s">
        <v>15</v>
      </c>
      <c r="B123" s="34">
        <f>B121+B122</f>
        <v>100</v>
      </c>
      <c r="C123" s="34">
        <f t="shared" ref="C123" si="25">C121+C122</f>
        <v>54</v>
      </c>
      <c r="D123" s="19">
        <f t="shared" si="22"/>
        <v>54</v>
      </c>
    </row>
    <row r="124" spans="1:4">
      <c r="A124" s="34" t="s">
        <v>29</v>
      </c>
      <c r="B124" s="34">
        <v>3400</v>
      </c>
      <c r="C124" s="22">
        <v>1256</v>
      </c>
      <c r="D124" s="19">
        <f t="shared" si="22"/>
        <v>36.941176470588232</v>
      </c>
    </row>
    <row r="125" spans="1:4">
      <c r="A125" s="34" t="s">
        <v>16</v>
      </c>
      <c r="B125" s="34">
        <v>1000</v>
      </c>
      <c r="C125" s="22">
        <v>0</v>
      </c>
      <c r="D125" s="19">
        <f t="shared" si="22"/>
        <v>0</v>
      </c>
    </row>
    <row r="126" spans="1:4">
      <c r="A126" s="34" t="s">
        <v>32</v>
      </c>
      <c r="B126" s="34">
        <v>3500</v>
      </c>
      <c r="C126" s="34">
        <v>2080</v>
      </c>
      <c r="D126" s="19">
        <f t="shared" si="22"/>
        <v>59.428571428571431</v>
      </c>
    </row>
    <row r="127" spans="1:4">
      <c r="A127" s="34" t="s">
        <v>39</v>
      </c>
      <c r="B127" s="34">
        <v>1500</v>
      </c>
      <c r="C127" s="30">
        <v>1395</v>
      </c>
      <c r="D127" s="19">
        <f t="shared" si="22"/>
        <v>93</v>
      </c>
    </row>
    <row r="128" spans="1:4" ht="24.75">
      <c r="A128" s="31" t="s">
        <v>36</v>
      </c>
      <c r="B128" s="31">
        <v>34500</v>
      </c>
      <c r="C128" s="31">
        <v>22045.8</v>
      </c>
      <c r="D128" s="19">
        <f t="shared" si="22"/>
        <v>63.900869565217391</v>
      </c>
    </row>
    <row r="129" spans="1:4">
      <c r="A129" s="31" t="s">
        <v>37</v>
      </c>
      <c r="B129" s="31">
        <v>42580</v>
      </c>
      <c r="C129" s="31">
        <v>37661</v>
      </c>
      <c r="D129" s="19">
        <f t="shared" si="22"/>
        <v>88.447627994363557</v>
      </c>
    </row>
  </sheetData>
  <mergeCells count="5">
    <mergeCell ref="A3:D3"/>
    <mergeCell ref="C85:F85"/>
    <mergeCell ref="E86:G86"/>
    <mergeCell ref="C79:E79"/>
    <mergeCell ref="C80:D80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PRIMAR  30.11 2021 </vt:lpstr>
      <vt:lpstr>Director 30.11 2021</vt:lpstr>
      <vt:lpstr>Sheet2</vt:lpstr>
      <vt:lpstr>Sheet3</vt:lpstr>
    </vt:vector>
  </TitlesOfParts>
  <Company>Deftones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IdeaPad</cp:lastModifiedBy>
  <cp:lastPrinted>2021-12-06T11:01:15Z</cp:lastPrinted>
  <dcterms:created xsi:type="dcterms:W3CDTF">2014-01-04T08:09:15Z</dcterms:created>
  <dcterms:modified xsi:type="dcterms:W3CDTF">2021-12-06T11:05:54Z</dcterms:modified>
</cp:coreProperties>
</file>